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L01-DC1020\UserFolders$\tepps\Documents\Budget\2023\"/>
    </mc:Choice>
  </mc:AlternateContent>
  <xr:revisionPtr revIDLastSave="0" documentId="8_{2B437FE0-7AE4-4967-96B2-FACBBD493916}" xr6:coauthVersionLast="47" xr6:coauthVersionMax="47" xr10:uidLastSave="{00000000-0000-0000-0000-000000000000}"/>
  <bookViews>
    <workbookView xWindow="1920" yWindow="1920" windowWidth="17280" windowHeight="8964" xr2:uid="{1D2B67E4-AAD8-4EEB-862F-169496BE74F3}"/>
  </bookViews>
  <sheets>
    <sheet name="Bud 22_23" sheetId="1" r:id="rId1"/>
  </sheets>
  <definedNames>
    <definedName name="_xlnm.Print_Titles" localSheetId="0">'Bud 22_23'!$A:$I,'Bud 22_23'!$1:$2</definedName>
    <definedName name="QB_COLUMN_59200" localSheetId="0" hidden="1">'Bud 22_23'!$J$2</definedName>
    <definedName name="QB_COLUMN_63620" localSheetId="0" hidden="1">'Bud 22_23'!$N$2</definedName>
    <definedName name="QB_COLUMN_64430" localSheetId="0" hidden="1">'Bud 22_23'!$P$2</definedName>
    <definedName name="QB_COLUMN_76210" localSheetId="0" hidden="1">'Bud 22_23'!$L$2</definedName>
    <definedName name="QB_DATA_0" localSheetId="0" hidden="1">'Bud 22_23'!$5:$5,'Bud 22_23'!$7:$7,'Bud 22_23'!$9:$9,'Bud 22_23'!$10:$10,'Bud 22_23'!$11:$11,'Bud 22_23'!$12:$12,'Bud 22_23'!$13:$13,'Bud 22_23'!$14:$14,'Bud 22_23'!$15:$15,'Bud 22_23'!$16:$16,'Bud 22_23'!$17:$17,'Bud 22_23'!$18:$18,'Bud 22_23'!$19:$19,'Bud 22_23'!$20:$20,'Bud 22_23'!$21:$21,'Bud 22_23'!$22:$22</definedName>
    <definedName name="QB_DATA_1" localSheetId="0" hidden="1">'Bud 22_23'!$23:$23,'Bud 22_23'!$24:$24,'Bud 22_23'!$25:$25,'Bud 22_23'!$26:$26,'Bud 22_23'!$27:$27,'Bud 22_23'!$28:$28,'Bud 22_23'!$29:$29,'Bud 22_23'!$32:$32,'Bud 22_23'!$34:$34,'Bud 22_23'!$35:$35,'Bud 22_23'!$36:$36,'Bud 22_23'!$37:$37,'Bud 22_23'!$39:$39,'Bud 22_23'!$40:$40,'Bud 22_23'!$41:$41,'Bud 22_23'!$42:$42</definedName>
    <definedName name="QB_DATA_10" localSheetId="0" hidden="1">'Bud 22_23'!$214:$214,'Bud 22_23'!$217:$217,'Bud 22_23'!$218:$218,'Bud 22_23'!$219:$219,'Bud 22_23'!$220:$220,'Bud 22_23'!$221:$221,'Bud 22_23'!$224:$224,'Bud 22_23'!$225:$225,'Bud 22_23'!$228:$228,'Bud 22_23'!$229:$229,'Bud 22_23'!$230:$230,'Bud 22_23'!$231:$231,'Bud 22_23'!$232:$232,'Bud 22_23'!$233:$233,'Bud 22_23'!$234:$234,'Bud 22_23'!$235:$235</definedName>
    <definedName name="QB_DATA_11" localSheetId="0" hidden="1">'Bud 22_23'!$236:$236,'Bud 22_23'!$237:$237,'Bud 22_23'!$238:$238,'Bud 22_23'!$239:$239,'Bud 22_23'!$240:$240,'Bud 22_23'!$241:$241,'Bud 22_23'!$242:$242,'Bud 22_23'!$243:$243,'Bud 22_23'!$244:$244,'Bud 22_23'!$245:$245,'Bud 22_23'!$246:$246,'Bud 22_23'!$247:$247,'Bud 22_23'!$248:$248,'Bud 22_23'!$249:$249,'Bud 22_23'!$250:$250,'Bud 22_23'!$251:$251</definedName>
    <definedName name="QB_DATA_12" localSheetId="0" hidden="1">'Bud 22_23'!$252:$252,'Bud 22_23'!$253:$253,'Bud 22_23'!$254:$254,'Bud 22_23'!$255:$255,'Bud 22_23'!$257:$257,'Bud 22_23'!$259:$259,'Bud 22_23'!$261:$261,'Bud 22_23'!$262:$262,'Bud 22_23'!$263:$263,'Bud 22_23'!$265:$265,'Bud 22_23'!$266:$266,'Bud 22_23'!$267:$267,'Bud 22_23'!$268:$268,'Bud 22_23'!$271:$271,'Bud 22_23'!$272:$272,'Bud 22_23'!$273:$273</definedName>
    <definedName name="QB_DATA_13" localSheetId="0" hidden="1">'Bud 22_23'!$274:$274,'Bud 22_23'!$275:$275,'Bud 22_23'!$276:$276,'Bud 22_23'!$277:$277,'Bud 22_23'!$278:$278,'Bud 22_23'!$279:$279,'Bud 22_23'!$281:$281,'Bud 22_23'!$283:$283,'Bud 22_23'!$284:$284,'Bud 22_23'!$285:$285,'Bud 22_23'!$286:$286,'Bud 22_23'!$287:$287,'Bud 22_23'!$288:$288,'Bud 22_23'!$290:$290,'Bud 22_23'!$291:$291,'Bud 22_23'!$292:$292</definedName>
    <definedName name="QB_DATA_14" localSheetId="0" hidden="1">'Bud 22_23'!$293:$293,'Bud 22_23'!$295:$295,'Bud 22_23'!$296:$296,'Bud 22_23'!$297:$297,'Bud 22_23'!$298:$298,'Bud 22_23'!$300:$300,'Bud 22_23'!$301:$301,'Bud 22_23'!$302:$302,'Bud 22_23'!$303:$303,'Bud 22_23'!$304:$304,'Bud 22_23'!$305:$305,'Bud 22_23'!$307:$307,'Bud 22_23'!$308:$308,'Bud 22_23'!$310:$310,'Bud 22_23'!$311:$311,'Bud 22_23'!$312:$312</definedName>
    <definedName name="QB_DATA_15" localSheetId="0" hidden="1">'Bud 22_23'!$313:$313,'Bud 22_23'!$314:$314,'Bud 22_23'!$315:$315,'Bud 22_23'!$316:$316,'Bud 22_23'!$320:$320,'Bud 22_23'!$321:$321,'Bud 22_23'!$322:$322,'Bud 22_23'!$323:$323,'Bud 22_23'!$325:$325,'Bud 22_23'!$326:$326,'Bud 22_23'!$328:$328,'Bud 22_23'!$329:$329,'Bud 22_23'!$330:$330,'Bud 22_23'!$331:$331,'Bud 22_23'!$332:$332,'Bud 22_23'!$334:$334</definedName>
    <definedName name="QB_DATA_16" localSheetId="0" hidden="1">'Bud 22_23'!$335:$335,'Bud 22_23'!$336:$336,'Bud 22_23'!$337:$337,'Bud 22_23'!$338:$338,'Bud 22_23'!$339:$339,'Bud 22_23'!$342:$342,'Bud 22_23'!$343:$343,'Bud 22_23'!$346:$346,'Bud 22_23'!$347:$347,'Bud 22_23'!$348:$348,'Bud 22_23'!$349:$349,'Bud 22_23'!$352:$352,'Bud 22_23'!$353:$353,'Bud 22_23'!$354:$354,'Bud 22_23'!$355:$355,'Bud 22_23'!$356:$356</definedName>
    <definedName name="QB_DATA_17" localSheetId="0" hidden="1">'Bud 22_23'!$357:$357,'Bud 22_23'!$360:$360,'Bud 22_23'!$361:$361,'Bud 22_23'!$362:$362,'Bud 22_23'!$363:$363,'Bud 22_23'!$364:$364,'Bud 22_23'!$367:$367,'Bud 22_23'!$368:$368,'Bud 22_23'!$369:$369,'Bud 22_23'!$370:$370,'Bud 22_23'!$373:$373,'Bud 22_23'!$374:$374,'Bud 22_23'!$375:$375,'Bud 22_23'!$378:$378,'Bud 22_23'!$379:$379,'Bud 22_23'!$380:$380</definedName>
    <definedName name="QB_DATA_18" localSheetId="0" hidden="1">'Bud 22_23'!$381:$381,'Bud 22_23'!$382:$382,'Bud 22_23'!$383:$383,'Bud 22_23'!$384:$384,'Bud 22_23'!$385:$385,'Bud 22_23'!$386:$386,'Bud 22_23'!$387:$387,'Bud 22_23'!$388:$388,'Bud 22_23'!$389:$389,'Bud 22_23'!$390:$390,'Bud 22_23'!$391:$391,'Bud 22_23'!$393:$393,'Bud 22_23'!$394:$394,'Bud 22_23'!$397:$397,'Bud 22_23'!$398:$398,'Bud 22_23'!$399:$399</definedName>
    <definedName name="QB_DATA_19" localSheetId="0" hidden="1">'Bud 22_23'!$400:$400,'Bud 22_23'!$401:$401,'Bud 22_23'!$402:$402,'Bud 22_23'!$403:$403,'Bud 22_23'!$405:$405,'Bud 22_23'!$407:$407,'Bud 22_23'!$408:$408,'Bud 22_23'!$409:$409,'Bud 22_23'!$410:$410,'Bud 22_23'!$411:$411,'Bud 22_23'!$414:$414,'Bud 22_23'!$415:$415,'Bud 22_23'!$416:$416,'Bud 22_23'!$417:$417,'Bud 22_23'!$418:$418,'Bud 22_23'!$419:$419</definedName>
    <definedName name="QB_DATA_2" localSheetId="0" hidden="1">'Bud 22_23'!$43:$43,'Bud 22_23'!$44:$44,'Bud 22_23'!$45:$45,'Bud 22_23'!$46:$46,'Bud 22_23'!$47:$47,'Bud 22_23'!$48:$48,'Bud 22_23'!$49:$49,'Bud 22_23'!$50:$50,'Bud 22_23'!$53:$53,'Bud 22_23'!$54:$54,'Bud 22_23'!$55:$55,'Bud 22_23'!$56:$56,'Bud 22_23'!$60:$60,'Bud 22_23'!$61:$61,'Bud 22_23'!$62:$62,'Bud 22_23'!$63:$63</definedName>
    <definedName name="QB_DATA_20" localSheetId="0" hidden="1">'Bud 22_23'!$421:$421,'Bud 22_23'!$422:$422,'Bud 22_23'!$424:$424,'Bud 22_23'!$425:$425,'Bud 22_23'!$427:$427,'Bud 22_23'!$430:$430,'Bud 22_23'!$431:$431,'Bud 22_23'!$432:$432,'Bud 22_23'!$434:$434,'Bud 22_23'!$435:$435,'Bud 22_23'!$436:$436,'Bud 22_23'!$438:$438,'Bud 22_23'!$439:$439,'Bud 22_23'!$440:$440,'Bud 22_23'!$441:$441,'Bud 22_23'!$443:$443</definedName>
    <definedName name="QB_DATA_21" localSheetId="0" hidden="1">'Bud 22_23'!$444:$444,'Bud 22_23'!$445:$445,'Bud 22_23'!$447:$447,'Bud 22_23'!$448:$448,'Bud 22_23'!$449:$449,'Bud 22_23'!$451:$451,'Bud 22_23'!$452:$452,'Bud 22_23'!$453:$453,'Bud 22_23'!$454:$454,'Bud 22_23'!$455:$455,'Bud 22_23'!$456:$456,'Bud 22_23'!$457:$457,'Bud 22_23'!$459:$459,'Bud 22_23'!$460:$460,'Bud 22_23'!$461:$461,'Bud 22_23'!$462:$462</definedName>
    <definedName name="QB_DATA_22" localSheetId="0" hidden="1">'Bud 22_23'!$463:$463,'Bud 22_23'!$465:$465,'Bud 22_23'!$466:$466,'Bud 22_23'!$468:$468,'Bud 22_23'!$469:$469,'Bud 22_23'!$470:$470,'Bud 22_23'!$472:$472,'Bud 22_23'!$473:$473,'Bud 22_23'!$475:$475,'Bud 22_23'!$476:$476,'Bud 22_23'!$477:$477,'Bud 22_23'!$478:$478,'Bud 22_23'!$480:$480,'Bud 22_23'!$482:$482,'Bud 22_23'!$483:$483,'Bud 22_23'!$485:$485</definedName>
    <definedName name="QB_DATA_23" localSheetId="0" hidden="1">'Bud 22_23'!$488:$488,'Bud 22_23'!$489:$489,'Bud 22_23'!$491:$491,'Bud 22_23'!$492:$492,'Bud 22_23'!$493:$493,'Bud 22_23'!$495:$495,'Bud 22_23'!$496:$496,'Bud 22_23'!$497:$497,'Bud 22_23'!$499:$499,'Bud 22_23'!$500:$500,'Bud 22_23'!$501:$501,'Bud 22_23'!$503:$503,'Bud 22_23'!$504:$504,'Bud 22_23'!$506:$506,'Bud 22_23'!$509:$509,'Bud 22_23'!$510:$510</definedName>
    <definedName name="QB_DATA_24" localSheetId="0" hidden="1">'Bud 22_23'!$511:$511,'Bud 22_23'!$512:$512,'Bud 22_23'!$514:$514,'Bud 22_23'!$515:$515,'Bud 22_23'!$516:$516,'Bud 22_23'!$519:$519,'Bud 22_23'!$520:$520,'Bud 22_23'!$521:$521,'Bud 22_23'!$522:$522,'Bud 22_23'!$523:$523,'Bud 22_23'!$525:$525,'Bud 22_23'!$527:$527,'Bud 22_23'!$530:$530,'Bud 22_23'!$531:$531,'Bud 22_23'!$532:$532,'Bud 22_23'!$533:$533</definedName>
    <definedName name="QB_DATA_25" localSheetId="0" hidden="1">'Bud 22_23'!$534:$534,'Bud 22_23'!$535:$535,'Bud 22_23'!$538:$538,'Bud 22_23'!$539:$539,'Bud 22_23'!$540:$540,'Bud 22_23'!$541:$541,'Bud 22_23'!$542:$542,'Bud 22_23'!$543:$543,'Bud 22_23'!$544:$544,'Bud 22_23'!$545:$545,'Bud 22_23'!$547:$547,'Bud 22_23'!$550:$550,'Bud 22_23'!$551:$551,'Bud 22_23'!$553:$553,'Bud 22_23'!$554:$554,'Bud 22_23'!$555:$555</definedName>
    <definedName name="QB_DATA_26" localSheetId="0" hidden="1">'Bud 22_23'!$556:$556,'Bud 22_23'!$558:$558,'Bud 22_23'!$559:$559,'Bud 22_23'!$560:$560,'Bud 22_23'!$561:$561,'Bud 22_23'!$562:$562,'Bud 22_23'!$564:$564,'Bud 22_23'!$565:$565,'Bud 22_23'!$566:$566,'Bud 22_23'!$567:$567,'Bud 22_23'!$568:$568,'Bud 22_23'!$570:$570,'Bud 22_23'!$571:$571,'Bud 22_23'!$572:$572,'Bud 22_23'!$574:$574,'Bud 22_23'!$575:$575</definedName>
    <definedName name="QB_DATA_27" localSheetId="0" hidden="1">'Bud 22_23'!$576:$576,'Bud 22_23'!$577:$577,'Bud 22_23'!$578:$578,'Bud 22_23'!$579:$579,'Bud 22_23'!$581:$581,'Bud 22_23'!$582:$582,'Bud 22_23'!$584:$584,'Bud 22_23'!$585:$585,'Bud 22_23'!$587:$587,'Bud 22_23'!$589:$589,'Bud 22_23'!$590:$590,'Bud 22_23'!$591:$591,'Bud 22_23'!$592:$592,'Bud 22_23'!$593:$593,'Bud 22_23'!$594:$594,'Bud 22_23'!$595:$595</definedName>
    <definedName name="QB_DATA_28" localSheetId="0" hidden="1">'Bud 22_23'!$596:$596,'Bud 22_23'!$598:$598,'Bud 22_23'!$599:$599,'Bud 22_23'!$601:$601,'Bud 22_23'!$602:$602,'Bud 22_23'!$603:$603,'Bud 22_23'!$605:$605,'Bud 22_23'!$607:$607,'Bud 22_23'!$608:$608,'Bud 22_23'!$609:$609,'Bud 22_23'!$610:$610,'Bud 22_23'!$611:$611,'Bud 22_23'!$612:$612,'Bud 22_23'!$613:$613,'Bud 22_23'!$614:$614,'Bud 22_23'!$616:$616</definedName>
    <definedName name="QB_DATA_29" localSheetId="0" hidden="1">'Bud 22_23'!$617:$617,'Bud 22_23'!$621:$621,'Bud 22_23'!$622:$622,'Bud 22_23'!$625:$625,'Bud 22_23'!$626:$626,'Bud 22_23'!$629:$629,'Bud 22_23'!$630:$630,'Bud 22_23'!$632:$632,'Bud 22_23'!$634:$634,'Bud 22_23'!$635:$635,'Bud 22_23'!$636:$636,'Bud 22_23'!$637:$637,'Bud 22_23'!$638:$638,'Bud 22_23'!$640:$640,'Bud 22_23'!$641:$641,'Bud 22_23'!$643:$643</definedName>
    <definedName name="QB_DATA_3" localSheetId="0" hidden="1">'Bud 22_23'!$64:$64,'Bud 22_23'!$65:$65,'Bud 22_23'!$66:$66,'Bud 22_23'!$67:$67,'Bud 22_23'!$68:$68,'Bud 22_23'!$69:$69,'Bud 22_23'!$70:$70,'Bud 22_23'!$71:$71,'Bud 22_23'!$72:$72,'Bud 22_23'!$73:$73,'Bud 22_23'!$74:$74,'Bud 22_23'!$75:$75,'Bud 22_23'!$78:$78,'Bud 22_23'!$79:$79,'Bud 22_23'!$80:$80,'Bud 22_23'!$81:$81</definedName>
    <definedName name="QB_DATA_30" localSheetId="0" hidden="1">'Bud 22_23'!$644:$644,'Bud 22_23'!$645:$645,'Bud 22_23'!$647:$647,'Bud 22_23'!$648:$648,'Bud 22_23'!$649:$649,'Bud 22_23'!$650:$650,'Bud 22_23'!$651:$651,'Bud 22_23'!$653:$653,'Bud 22_23'!$655:$655,'Bud 22_23'!$656:$656,'Bud 22_23'!$657:$657,'Bud 22_23'!$658:$658,'Bud 22_23'!$659:$659,'Bud 22_23'!$661:$661,'Bud 22_23'!$662:$662,'Bud 22_23'!$663:$663</definedName>
    <definedName name="QB_DATA_31" localSheetId="0" hidden="1">'Bud 22_23'!$664:$664,'Bud 22_23'!$666:$666,'Bud 22_23'!$667:$667,'Bud 22_23'!$669:$669,'Bud 22_23'!$670:$670,'Bud 22_23'!$671:$671,'Bud 22_23'!$672:$672,'Bud 22_23'!$673:$673,'Bud 22_23'!$674:$674,'Bud 22_23'!$675:$675,'Bud 22_23'!$676:$676,'Bud 22_23'!$677:$677,'Bud 22_23'!$678:$678,'Bud 22_23'!$679:$679,'Bud 22_23'!$680:$680,'Bud 22_23'!$681:$681</definedName>
    <definedName name="QB_DATA_32" localSheetId="0" hidden="1">'Bud 22_23'!$682:$682,'Bud 22_23'!$683:$683,'Bud 22_23'!$686:$686,'Bud 22_23'!$688:$688,'Bud 22_23'!$689:$689,'Bud 22_23'!$691:$691,'Bud 22_23'!$692:$692,'Bud 22_23'!$693:$693,'Bud 22_23'!$695:$695,'Bud 22_23'!$696:$696,'Bud 22_23'!$698:$698,'Bud 22_23'!$699:$699,'Bud 22_23'!$700:$700,'Bud 22_23'!$701:$701,'Bud 22_23'!$702:$702,'Bud 22_23'!$704:$704</definedName>
    <definedName name="QB_DATA_33" localSheetId="0" hidden="1">'Bud 22_23'!$705:$705,'Bud 22_23'!$707:$707,'Bud 22_23'!$709:$709,'Bud 22_23'!$710:$710,'Bud 22_23'!$711:$711,'Bud 22_23'!$712:$712,'Bud 22_23'!$713:$713,'Bud 22_23'!$714:$714,'Bud 22_23'!$716:$716,'Bud 22_23'!$717:$717,'Bud 22_23'!$718:$718,'Bud 22_23'!$719:$719,'Bud 22_23'!$720:$720,'Bud 22_23'!$721:$721,'Bud 22_23'!$722:$722,'Bud 22_23'!$724:$724</definedName>
    <definedName name="QB_DATA_34" localSheetId="0" hidden="1">'Bud 22_23'!$725:$725,'Bud 22_23'!$726:$726,'Bud 22_23'!$727:$727,'Bud 22_23'!$728:$728,'Bud 22_23'!$729:$729,'Bud 22_23'!$730:$730,'Bud 22_23'!$732:$732,'Bud 22_23'!$735:$735,'Bud 22_23'!$736:$736,'Bud 22_23'!$737:$737,'Bud 22_23'!$738:$738,'Bud 22_23'!$739:$739,'Bud 22_23'!$740:$740,'Bud 22_23'!$741:$741,'Bud 22_23'!$742:$742,'Bud 22_23'!$743:$743</definedName>
    <definedName name="QB_DATA_35" localSheetId="0" hidden="1">'Bud 22_23'!$744:$744,'Bud 22_23'!$746:$746,'Bud 22_23'!$747:$747,'Bud 22_23'!$748:$748,'Bud 22_23'!$749:$749,'Bud 22_23'!$750:$750,'Bud 22_23'!$751:$751,'Bud 22_23'!$752:$752,'Bud 22_23'!$753:$753,'Bud 22_23'!$754:$754,'Bud 22_23'!$755:$755,'Bud 22_23'!$756:$756,'Bud 22_23'!$757:$757,'Bud 22_23'!$759:$759,'Bud 22_23'!$760:$760,'Bud 22_23'!$761:$761</definedName>
    <definedName name="QB_DATA_36" localSheetId="0" hidden="1">'Bud 22_23'!$762:$762,'Bud 22_23'!$763:$763,'Bud 22_23'!$765:$765,'Bud 22_23'!$766:$766,'Bud 22_23'!$767:$767,'Bud 22_23'!$768:$768,'Bud 22_23'!$769:$769,'Bud 22_23'!$770:$770,'Bud 22_23'!$771:$771,'Bud 22_23'!$774:$774,'Bud 22_23'!$775:$775,'Bud 22_23'!$776:$776,'Bud 22_23'!$777:$777,'Bud 22_23'!$778:$778,'Bud 22_23'!$780:$780,'Bud 22_23'!$781:$781</definedName>
    <definedName name="QB_DATA_37" localSheetId="0" hidden="1">'Bud 22_23'!$783:$783,'Bud 22_23'!$784:$784,'Bud 22_23'!$785:$785,'Bud 22_23'!$787:$787,'Bud 22_23'!$788:$788,'Bud 22_23'!$789:$789,'Bud 22_23'!$790:$790,'Bud 22_23'!$791:$791,'Bud 22_23'!$792:$792,'Bud 22_23'!$793:$793,'Bud 22_23'!$794:$794,'Bud 22_23'!$795:$795,'Bud 22_23'!$797:$797,'Bud 22_23'!$798:$798,'Bud 22_23'!$799:$799,'Bud 22_23'!$800:$800</definedName>
    <definedName name="QB_DATA_38" localSheetId="0" hidden="1">'Bud 22_23'!$801:$801,'Bud 22_23'!$802:$802,'Bud 22_23'!$803:$803,'Bud 22_23'!$805:$805,'Bud 22_23'!$809:$809,'Bud 22_23'!$810:$810,'Bud 22_23'!$811:$811,'Bud 22_23'!$812:$812,'Bud 22_23'!$813:$813,'Bud 22_23'!$814:$814,'Bud 22_23'!$816:$816,'Bud 22_23'!$818:$818,'Bud 22_23'!$819:$819,'Bud 22_23'!$820:$820,'Bud 22_23'!$821:$821,'Bud 22_23'!$822:$822</definedName>
    <definedName name="QB_DATA_39" localSheetId="0" hidden="1">'Bud 22_23'!$823:$823,'Bud 22_23'!$824:$824,'Bud 22_23'!$826:$826,'Bud 22_23'!$829:$829,'Bud 22_23'!$830:$830,'Bud 22_23'!$831:$831,'Bud 22_23'!$832:$832,'Bud 22_23'!$834:$834,'Bud 22_23'!$835:$835,'Bud 22_23'!$836:$836,'Bud 22_23'!$837:$837,'Bud 22_23'!$838:$838,'Bud 22_23'!$839:$839,'Bud 22_23'!$841:$841,'Bud 22_23'!$842:$842,'Bud 22_23'!$844:$844</definedName>
    <definedName name="QB_DATA_4" localSheetId="0" hidden="1">'Bud 22_23'!$82:$82,'Bud 22_23'!$83:$83,'Bud 22_23'!$84:$84,'Bud 22_23'!$85:$85,'Bud 22_23'!$86:$86,'Bud 22_23'!$87:$87,'Bud 22_23'!$88:$88,'Bud 22_23'!$89:$89,'Bud 22_23'!$90:$90,'Bud 22_23'!$91:$91,'Bud 22_23'!$92:$92,'Bud 22_23'!$93:$93,'Bud 22_23'!$94:$94,'Bud 22_23'!$97:$97,'Bud 22_23'!$98:$98,'Bud 22_23'!$99:$99</definedName>
    <definedName name="QB_DATA_40" localSheetId="0" hidden="1">'Bud 22_23'!$845:$845,'Bud 22_23'!$846:$846,'Bud 22_23'!$847:$847,'Bud 22_23'!$849:$849,'Bud 22_23'!$852:$852,'Bud 22_23'!$853:$853,'Bud 22_23'!$854:$854,'Bud 22_23'!$857:$857,'Bud 22_23'!$858:$858,'Bud 22_23'!$859:$859,'Bud 22_23'!$860:$860,'Bud 22_23'!$861:$861,'Bud 22_23'!$863:$863,'Bud 22_23'!$864:$864,'Bud 22_23'!$865:$865,'Bud 22_23'!$867:$867</definedName>
    <definedName name="QB_DATA_41" localSheetId="0" hidden="1">'Bud 22_23'!$869:$869,'Bud 22_23'!$870:$870,'Bud 22_23'!$871:$871,'Bud 22_23'!$872:$872,'Bud 22_23'!$873:$873,'Bud 22_23'!$874:$874,'Bud 22_23'!$875:$875,'Bud 22_23'!$876:$876,'Bud 22_23'!$877:$877,'Bud 22_23'!$878:$878,'Bud 22_23'!$879:$879,'Bud 22_23'!$880:$880,'Bud 22_23'!$881:$881,'Bud 22_23'!$882:$882,'Bud 22_23'!$883:$883,'Bud 22_23'!$884:$884</definedName>
    <definedName name="QB_DATA_42" localSheetId="0" hidden="1">'Bud 22_23'!$885:$885,'Bud 22_23'!$886:$886,'Bud 22_23'!$887:$887,'Bud 22_23'!$889:$889,'Bud 22_23'!$890:$890,'Bud 22_23'!$892:$892,'Bud 22_23'!$893:$893,'Bud 22_23'!$894:$894,'Bud 22_23'!$895:$895,'Bud 22_23'!$896:$896,'Bud 22_23'!$897:$897,'Bud 22_23'!$898:$898,'Bud 22_23'!$899:$899,'Bud 22_23'!$900:$900,'Bud 22_23'!$901:$901,'Bud 22_23'!$902:$902</definedName>
    <definedName name="QB_DATA_43" localSheetId="0" hidden="1">'Bud 22_23'!$903:$903,'Bud 22_23'!$904:$904,'Bud 22_23'!$906:$906,'Bud 22_23'!$907:$907,'Bud 22_23'!$908:$908,'Bud 22_23'!$909:$909,'Bud 22_23'!$910:$910,'Bud 22_23'!$912:$912,'Bud 22_23'!$914:$914,'Bud 22_23'!$915:$915,'Bud 22_23'!$916:$916,'Bud 22_23'!$917:$917,'Bud 22_23'!$920:$920,'Bud 22_23'!$921:$921,'Bud 22_23'!$922:$922,'Bud 22_23'!$923:$923</definedName>
    <definedName name="QB_DATA_44" localSheetId="0" hidden="1">'Bud 22_23'!$924:$924,'Bud 22_23'!$927:$927,'Bud 22_23'!$928:$928,'Bud 22_23'!$929:$929,'Bud 22_23'!$930:$930,'Bud 22_23'!$931:$931,'Bud 22_23'!$934:$934,'Bud 22_23'!$935:$935,'Bud 22_23'!$936:$936,'Bud 22_23'!$937:$937,'Bud 22_23'!$938:$938,'Bud 22_23'!$941:$941,'Bud 22_23'!$942:$942,'Bud 22_23'!$943:$943,'Bud 22_23'!$944:$944,'Bud 22_23'!$946:$946</definedName>
    <definedName name="QB_DATA_45" localSheetId="0" hidden="1">'Bud 22_23'!$947:$947,'Bud 22_23'!$948:$948,'Bud 22_23'!$949:$949,'Bud 22_23'!$950:$950,'Bud 22_23'!$951:$951,'Bud 22_23'!$952:$952,'Bud 22_23'!$953:$953,'Bud 22_23'!$954:$954,'Bud 22_23'!$955:$955,'Bud 22_23'!$956:$956,'Bud 22_23'!$957:$957,'Bud 22_23'!$959:$959,'Bud 22_23'!$960:$960,'Bud 22_23'!$963:$963,'Bud 22_23'!$964:$964,'Bud 22_23'!$965:$965</definedName>
    <definedName name="QB_DATA_46" localSheetId="0" hidden="1">'Bud 22_23'!$966:$966,'Bud 22_23'!$967:$967,'Bud 22_23'!$968:$968,'Bud 22_23'!$969:$969,'Bud 22_23'!$971:$971,'Bud 22_23'!$972:$972,'Bud 22_23'!$973:$973,'Bud 22_23'!$974:$974,'Bud 22_23'!$975:$975,'Bud 22_23'!$976:$976,'Bud 22_23'!$977:$977,'Bud 22_23'!$978:$978,'Bud 22_23'!$979:$979,'Bud 22_23'!$980:$980,'Bud 22_23'!$981:$981,'Bud 22_23'!$982:$982</definedName>
    <definedName name="QB_DATA_47" localSheetId="0" hidden="1">'Bud 22_23'!$984:$984,'Bud 22_23'!$985:$985,'Bud 22_23'!$986:$986,'Bud 22_23'!$987:$987,'Bud 22_23'!$989:$989,'Bud 22_23'!$990:$990,'Bud 22_23'!$991:$991,'Bud 22_23'!$992:$992,'Bud 22_23'!$993:$993,'Bud 22_23'!$994:$994,'Bud 22_23'!$996:$996,'Bud 22_23'!$997:$997,'Bud 22_23'!$998:$998,'Bud 22_23'!$1001:$1001,'Bud 22_23'!$1002:$1002,'Bud 22_23'!$1003:$1003</definedName>
    <definedName name="QB_DATA_48" localSheetId="0" hidden="1">'Bud 22_23'!$1005:$1005,'Bud 22_23'!$1006:$1006,'Bud 22_23'!$1007:$1007,'Bud 22_23'!$1008:$1008,'Bud 22_23'!$1009:$1009,'Bud 22_23'!$1010:$1010,'Bud 22_23'!$1012:$1012,'Bud 22_23'!$1013:$1013,'Bud 22_23'!$1014:$1014,'Bud 22_23'!$1015:$1015,'Bud 22_23'!$1017:$1017,'Bud 22_23'!$1018:$1018,'Bud 22_23'!$1023:$1023,'Bud 22_23'!$1024:$1024,'Bud 22_23'!$1027:$1027</definedName>
    <definedName name="QB_DATA_5" localSheetId="0" hidden="1">'Bud 22_23'!$100:$100,'Bud 22_23'!$101:$101,'Bud 22_23'!$102:$102,'Bud 22_23'!$104:$104,'Bud 22_23'!$107:$107,'Bud 22_23'!$108:$108,'Bud 22_23'!$109:$109,'Bud 22_23'!$110:$110,'Bud 22_23'!$111:$111,'Bud 22_23'!$112:$112,'Bud 22_23'!$113:$113,'Bud 22_23'!$114:$114,'Bud 22_23'!$115:$115,'Bud 22_23'!$116:$116,'Bud 22_23'!$117:$117,'Bud 22_23'!$118:$118</definedName>
    <definedName name="QB_DATA_6" localSheetId="0" hidden="1">'Bud 22_23'!$119:$119,'Bud 22_23'!$120:$120,'Bud 22_23'!$121:$121,'Bud 22_23'!$122:$122,'Bud 22_23'!$123:$123,'Bud 22_23'!$126:$126,'Bud 22_23'!$127:$127,'Bud 22_23'!$130:$130,'Bud 22_23'!$131:$131,'Bud 22_23'!$132:$132,'Bud 22_23'!$133:$133,'Bud 22_23'!$134:$134,'Bud 22_23'!$136:$136,'Bud 22_23'!$138:$138,'Bud 22_23'!$141:$141,'Bud 22_23'!$142:$142</definedName>
    <definedName name="QB_DATA_7" localSheetId="0" hidden="1">'Bud 22_23'!$144:$144,'Bud 22_23'!$147:$147,'Bud 22_23'!$148:$148,'Bud 22_23'!$149:$149,'Bud 22_23'!$150:$150,'Bud 22_23'!$151:$151,'Bud 22_23'!$152:$152,'Bud 22_23'!$153:$153,'Bud 22_23'!$154:$154,'Bud 22_23'!$155:$155,'Bud 22_23'!$156:$156,'Bud 22_23'!$157:$157,'Bud 22_23'!$158:$158,'Bud 22_23'!$159:$159,'Bud 22_23'!$160:$160,'Bud 22_23'!$161:$161</definedName>
    <definedName name="QB_DATA_8" localSheetId="0" hidden="1">'Bud 22_23'!$162:$162,'Bud 22_23'!$163:$163,'Bud 22_23'!$164:$164,'Bud 22_23'!$165:$165,'Bud 22_23'!$166:$166,'Bud 22_23'!$167:$167,'Bud 22_23'!$168:$168,'Bud 22_23'!$169:$169,'Bud 22_23'!$170:$170,'Bud 22_23'!$171:$171,'Bud 22_23'!$174:$174,'Bud 22_23'!$175:$175,'Bud 22_23'!$176:$176,'Bud 22_23'!$177:$177,'Bud 22_23'!$180:$180,'Bud 22_23'!$181:$181</definedName>
    <definedName name="QB_DATA_9" localSheetId="0" hidden="1">'Bud 22_23'!$184:$184,'Bud 22_23'!$185:$185,'Bud 22_23'!$188:$188,'Bud 22_23'!$189:$189,'Bud 22_23'!$190:$190,'Bud 22_23'!$193:$193,'Bud 22_23'!$194:$194,'Bud 22_23'!$197:$197,'Bud 22_23'!$198:$198,'Bud 22_23'!$201:$201,'Bud 22_23'!$202:$202,'Bud 22_23'!$204:$204,'Bud 22_23'!$205:$205,'Bud 22_23'!$206:$206,'Bud 22_23'!$207:$207,'Bud 22_23'!$210:$210</definedName>
    <definedName name="QB_FORMULA_0" localSheetId="0" hidden="1">'Bud 22_23'!$N$5,'Bud 22_23'!$P$5,'Bud 22_23'!$N$7,'Bud 22_23'!$P$7,'Bud 22_23'!$N$9,'Bud 22_23'!$P$9,'Bud 22_23'!$N$10,'Bud 22_23'!$P$10,'Bud 22_23'!$N$11,'Bud 22_23'!$P$11,'Bud 22_23'!$N$12,'Bud 22_23'!$P$12,'Bud 22_23'!$N$13,'Bud 22_23'!$P$13,'Bud 22_23'!$N$14,'Bud 22_23'!$P$14</definedName>
    <definedName name="QB_FORMULA_1" localSheetId="0" hidden="1">'Bud 22_23'!$N$15,'Bud 22_23'!$P$15,'Bud 22_23'!$N$16,'Bud 22_23'!$P$16,'Bud 22_23'!$N$17,'Bud 22_23'!$P$17,'Bud 22_23'!$N$18,'Bud 22_23'!$P$18,'Bud 22_23'!$N$19,'Bud 22_23'!$P$19,'Bud 22_23'!$N$20,'Bud 22_23'!$P$20,'Bud 22_23'!$N$21,'Bud 22_23'!$P$21,'Bud 22_23'!$N$22,'Bud 22_23'!$P$22</definedName>
    <definedName name="QB_FORMULA_10" localSheetId="0" hidden="1">'Bud 22_23'!$N$88,'Bud 22_23'!$P$88,'Bud 22_23'!$N$89,'Bud 22_23'!$P$89,'Bud 22_23'!$N$90,'Bud 22_23'!$P$90,'Bud 22_23'!$N$91,'Bud 22_23'!$P$91,'Bud 22_23'!$N$92,'Bud 22_23'!$P$92,'Bud 22_23'!$N$93,'Bud 22_23'!$P$93,'Bud 22_23'!$N$94,'Bud 22_23'!$P$94,'Bud 22_23'!$J$95,'Bud 22_23'!$L$95</definedName>
    <definedName name="QB_FORMULA_100" localSheetId="0" hidden="1">'Bud 22_23'!$J$806,'Bud 22_23'!$L$806,'Bud 22_23'!$N$806,'Bud 22_23'!$P$806,'Bud 22_23'!$N$809,'Bud 22_23'!$P$809,'Bud 22_23'!$N$810,'Bud 22_23'!$P$810,'Bud 22_23'!$N$811,'Bud 22_23'!$P$811,'Bud 22_23'!$N$812,'Bud 22_23'!$P$812,'Bud 22_23'!$N$813,'Bud 22_23'!$P$813,'Bud 22_23'!$N$814,'Bud 22_23'!$P$814</definedName>
    <definedName name="QB_FORMULA_101" localSheetId="0" hidden="1">'Bud 22_23'!$J$815,'Bud 22_23'!$L$815,'Bud 22_23'!$N$815,'Bud 22_23'!$P$815,'Bud 22_23'!$N$816,'Bud 22_23'!$P$816,'Bud 22_23'!$N$818,'Bud 22_23'!$P$818,'Bud 22_23'!$N$819,'Bud 22_23'!$P$819,'Bud 22_23'!$N$820,'Bud 22_23'!$P$820,'Bud 22_23'!$N$821,'Bud 22_23'!$P$821,'Bud 22_23'!$N$822,'Bud 22_23'!$P$822</definedName>
    <definedName name="QB_FORMULA_102" localSheetId="0" hidden="1">'Bud 22_23'!$N$823,'Bud 22_23'!$P$823,'Bud 22_23'!$N$824,'Bud 22_23'!$P$824,'Bud 22_23'!$J$825,'Bud 22_23'!$L$825,'Bud 22_23'!$N$825,'Bud 22_23'!$P$825,'Bud 22_23'!$N$826,'Bud 22_23'!$P$826,'Bud 22_23'!$J$827,'Bud 22_23'!$L$827,'Bud 22_23'!$N$827,'Bud 22_23'!$P$827,'Bud 22_23'!$N$829,'Bud 22_23'!$P$829</definedName>
    <definedName name="QB_FORMULA_103" localSheetId="0" hidden="1">'Bud 22_23'!$N$830,'Bud 22_23'!$P$830,'Bud 22_23'!$N$831,'Bud 22_23'!$P$831,'Bud 22_23'!$N$832,'Bud 22_23'!$P$832,'Bud 22_23'!$N$834,'Bud 22_23'!$P$834,'Bud 22_23'!$N$835,'Bud 22_23'!$P$835,'Bud 22_23'!$N$836,'Bud 22_23'!$P$836,'Bud 22_23'!$N$837,'Bud 22_23'!$P$837,'Bud 22_23'!$N$838,'Bud 22_23'!$P$838</definedName>
    <definedName name="QB_FORMULA_104" localSheetId="0" hidden="1">'Bud 22_23'!$N$839,'Bud 22_23'!$P$839,'Bud 22_23'!$J$840,'Bud 22_23'!$L$840,'Bud 22_23'!$N$840,'Bud 22_23'!$P$840,'Bud 22_23'!$N$841,'Bud 22_23'!$P$841,'Bud 22_23'!$N$842,'Bud 22_23'!$P$842,'Bud 22_23'!$N$844,'Bud 22_23'!$P$844,'Bud 22_23'!$N$845,'Bud 22_23'!$P$845,'Bud 22_23'!$N$846,'Bud 22_23'!$P$846</definedName>
    <definedName name="QB_FORMULA_105" localSheetId="0" hidden="1">'Bud 22_23'!$N$847,'Bud 22_23'!$P$847,'Bud 22_23'!$J$848,'Bud 22_23'!$L$848,'Bud 22_23'!$N$848,'Bud 22_23'!$P$848,'Bud 22_23'!$N$849,'Bud 22_23'!$P$849,'Bud 22_23'!$J$850,'Bud 22_23'!$L$850,'Bud 22_23'!$N$850,'Bud 22_23'!$P$850,'Bud 22_23'!$N$852,'Bud 22_23'!$P$852,'Bud 22_23'!$N$853,'Bud 22_23'!$P$853</definedName>
    <definedName name="QB_FORMULA_106" localSheetId="0" hidden="1">'Bud 22_23'!$N$854,'Bud 22_23'!$P$854,'Bud 22_23'!$J$855,'Bud 22_23'!$L$855,'Bud 22_23'!$N$855,'Bud 22_23'!$P$855,'Bud 22_23'!$N$857,'Bud 22_23'!$P$857,'Bud 22_23'!$N$858,'Bud 22_23'!$P$858,'Bud 22_23'!$N$859,'Bud 22_23'!$P$859,'Bud 22_23'!$N$860,'Bud 22_23'!$P$860,'Bud 22_23'!$N$861,'Bud 22_23'!$P$861</definedName>
    <definedName name="QB_FORMULA_107" localSheetId="0" hidden="1">'Bud 22_23'!$N$863,'Bud 22_23'!$P$863,'Bud 22_23'!$N$864,'Bud 22_23'!$P$864,'Bud 22_23'!$N$865,'Bud 22_23'!$P$865,'Bud 22_23'!$J$866,'Bud 22_23'!$L$866,'Bud 22_23'!$N$866,'Bud 22_23'!$P$866,'Bud 22_23'!$N$867,'Bud 22_23'!$P$867,'Bud 22_23'!$J$868,'Bud 22_23'!$L$868,'Bud 22_23'!$N$868,'Bud 22_23'!$P$868</definedName>
    <definedName name="QB_FORMULA_108" localSheetId="0" hidden="1">'Bud 22_23'!$N$869,'Bud 22_23'!$P$869,'Bud 22_23'!$N$870,'Bud 22_23'!$P$870,'Bud 22_23'!$N$871,'Bud 22_23'!$P$871,'Bud 22_23'!$N$872,'Bud 22_23'!$P$872,'Bud 22_23'!$N$873,'Bud 22_23'!$P$873,'Bud 22_23'!$N$874,'Bud 22_23'!$P$874,'Bud 22_23'!$N$875,'Bud 22_23'!$P$875,'Bud 22_23'!$N$876,'Bud 22_23'!$P$876</definedName>
    <definedName name="QB_FORMULA_109" localSheetId="0" hidden="1">'Bud 22_23'!$N$877,'Bud 22_23'!$P$877,'Bud 22_23'!$N$878,'Bud 22_23'!$P$878,'Bud 22_23'!$N$879,'Bud 22_23'!$P$879,'Bud 22_23'!$N$880,'Bud 22_23'!$P$880,'Bud 22_23'!$N$881,'Bud 22_23'!$P$881,'Bud 22_23'!$N$882,'Bud 22_23'!$P$882,'Bud 22_23'!$N$883,'Bud 22_23'!$P$883,'Bud 22_23'!$N$884,'Bud 22_23'!$P$884</definedName>
    <definedName name="QB_FORMULA_11" localSheetId="0" hidden="1">'Bud 22_23'!$N$95,'Bud 22_23'!$P$95,'Bud 22_23'!$N$97,'Bud 22_23'!$P$97,'Bud 22_23'!$N$98,'Bud 22_23'!$P$98,'Bud 22_23'!$N$99,'Bud 22_23'!$P$99,'Bud 22_23'!$N$100,'Bud 22_23'!$P$100,'Bud 22_23'!$N$101,'Bud 22_23'!$P$101,'Bud 22_23'!$N$102,'Bud 22_23'!$P$102,'Bud 22_23'!$J$103,'Bud 22_23'!$L$103</definedName>
    <definedName name="QB_FORMULA_110" localSheetId="0" hidden="1">'Bud 22_23'!$N$885,'Bud 22_23'!$P$885,'Bud 22_23'!$N$886,'Bud 22_23'!$P$886,'Bud 22_23'!$N$887,'Bud 22_23'!$P$887,'Bud 22_23'!$N$889,'Bud 22_23'!$P$889,'Bud 22_23'!$N$890,'Bud 22_23'!$P$890,'Bud 22_23'!$J$891,'Bud 22_23'!$L$891,'Bud 22_23'!$N$891,'Bud 22_23'!$P$891,'Bud 22_23'!$N$892,'Bud 22_23'!$P$892</definedName>
    <definedName name="QB_FORMULA_111" localSheetId="0" hidden="1">'Bud 22_23'!$N$893,'Bud 22_23'!$P$893,'Bud 22_23'!$N$894,'Bud 22_23'!$P$894,'Bud 22_23'!$N$895,'Bud 22_23'!$P$895,'Bud 22_23'!$N$896,'Bud 22_23'!$P$896,'Bud 22_23'!$N$897,'Bud 22_23'!$P$897,'Bud 22_23'!$N$898,'Bud 22_23'!$P$898,'Bud 22_23'!$N$899,'Bud 22_23'!$P$899,'Bud 22_23'!$N$900,'Bud 22_23'!$P$900</definedName>
    <definedName name="QB_FORMULA_112" localSheetId="0" hidden="1">'Bud 22_23'!$N$901,'Bud 22_23'!$P$901,'Bud 22_23'!$N$902,'Bud 22_23'!$P$902,'Bud 22_23'!$N$903,'Bud 22_23'!$P$903,'Bud 22_23'!$N$904,'Bud 22_23'!$P$904,'Bud 22_23'!$N$906,'Bud 22_23'!$P$906,'Bud 22_23'!$N$907,'Bud 22_23'!$P$907,'Bud 22_23'!$N$908,'Bud 22_23'!$P$908,'Bud 22_23'!$N$909,'Bud 22_23'!$P$909</definedName>
    <definedName name="QB_FORMULA_113" localSheetId="0" hidden="1">'Bud 22_23'!$N$910,'Bud 22_23'!$P$910,'Bud 22_23'!$J$911,'Bud 22_23'!$L$911,'Bud 22_23'!$N$911,'Bud 22_23'!$P$911,'Bud 22_23'!$N$912,'Bud 22_23'!$P$912,'Bud 22_23'!$N$914,'Bud 22_23'!$P$914,'Bud 22_23'!$N$915,'Bud 22_23'!$P$915,'Bud 22_23'!$N$916,'Bud 22_23'!$P$916,'Bud 22_23'!$N$917,'Bud 22_23'!$P$917</definedName>
    <definedName name="QB_FORMULA_114" localSheetId="0" hidden="1">'Bud 22_23'!$J$918,'Bud 22_23'!$L$918,'Bud 22_23'!$N$918,'Bud 22_23'!$P$918,'Bud 22_23'!$N$920,'Bud 22_23'!$P$920,'Bud 22_23'!$N$921,'Bud 22_23'!$P$921,'Bud 22_23'!$N$922,'Bud 22_23'!$P$922,'Bud 22_23'!$N$923,'Bud 22_23'!$P$923,'Bud 22_23'!$N$924,'Bud 22_23'!$P$924,'Bud 22_23'!$J$925,'Bud 22_23'!$L$925</definedName>
    <definedName name="QB_FORMULA_115" localSheetId="0" hidden="1">'Bud 22_23'!$N$925,'Bud 22_23'!$P$925,'Bud 22_23'!$N$927,'Bud 22_23'!$P$927,'Bud 22_23'!$N$928,'Bud 22_23'!$P$928,'Bud 22_23'!$N$929,'Bud 22_23'!$P$929,'Bud 22_23'!$N$930,'Bud 22_23'!$P$930,'Bud 22_23'!$N$931,'Bud 22_23'!$P$931,'Bud 22_23'!$J$932,'Bud 22_23'!$L$932,'Bud 22_23'!$N$932,'Bud 22_23'!$P$932</definedName>
    <definedName name="QB_FORMULA_116" localSheetId="0" hidden="1">'Bud 22_23'!$N$934,'Bud 22_23'!$P$934,'Bud 22_23'!$N$935,'Bud 22_23'!$P$935,'Bud 22_23'!$N$936,'Bud 22_23'!$P$936,'Bud 22_23'!$N$937,'Bud 22_23'!$P$937,'Bud 22_23'!$N$938,'Bud 22_23'!$P$938,'Bud 22_23'!$J$939,'Bud 22_23'!$L$939,'Bud 22_23'!$N$939,'Bud 22_23'!$P$939,'Bud 22_23'!$N$941,'Bud 22_23'!$P$941</definedName>
    <definedName name="QB_FORMULA_117" localSheetId="0" hidden="1">'Bud 22_23'!$N$942,'Bud 22_23'!$P$942,'Bud 22_23'!$N$943,'Bud 22_23'!$P$943,'Bud 22_23'!$N$944,'Bud 22_23'!$P$944,'Bud 22_23'!$J$945,'Bud 22_23'!$L$945,'Bud 22_23'!$N$945,'Bud 22_23'!$P$945,'Bud 22_23'!$N$946,'Bud 22_23'!$P$946,'Bud 22_23'!$N$947,'Bud 22_23'!$P$947,'Bud 22_23'!$N$948,'Bud 22_23'!$P$948</definedName>
    <definedName name="QB_FORMULA_118" localSheetId="0" hidden="1">'Bud 22_23'!$N$949,'Bud 22_23'!$P$949,'Bud 22_23'!$N$950,'Bud 22_23'!$P$950,'Bud 22_23'!$N$951,'Bud 22_23'!$P$951,'Bud 22_23'!$N$952,'Bud 22_23'!$P$952,'Bud 22_23'!$N$953,'Bud 22_23'!$P$953,'Bud 22_23'!$N$954,'Bud 22_23'!$P$954,'Bud 22_23'!$N$955,'Bud 22_23'!$P$955,'Bud 22_23'!$N$956,'Bud 22_23'!$P$956</definedName>
    <definedName name="QB_FORMULA_119" localSheetId="0" hidden="1">'Bud 22_23'!$N$957,'Bud 22_23'!$P$957,'Bud 22_23'!$N$959,'Bud 22_23'!$P$959,'Bud 22_23'!$N$960,'Bud 22_23'!$P$960,'Bud 22_23'!$J$961,'Bud 22_23'!$L$961,'Bud 22_23'!$N$961,'Bud 22_23'!$P$961,'Bud 22_23'!$N$963,'Bud 22_23'!$P$963,'Bud 22_23'!$N$964,'Bud 22_23'!$P$964,'Bud 22_23'!$N$965,'Bud 22_23'!$P$965</definedName>
    <definedName name="QB_FORMULA_12" localSheetId="0" hidden="1">'Bud 22_23'!$N$103,'Bud 22_23'!$P$103,'Bud 22_23'!$N$104,'Bud 22_23'!$P$104,'Bud 22_23'!$J$105,'Bud 22_23'!$L$105,'Bud 22_23'!$N$105,'Bud 22_23'!$P$105,'Bud 22_23'!$N$107,'Bud 22_23'!$P$107,'Bud 22_23'!$N$108,'Bud 22_23'!$P$108,'Bud 22_23'!$N$109,'Bud 22_23'!$P$109,'Bud 22_23'!$N$110,'Bud 22_23'!$P$110</definedName>
    <definedName name="QB_FORMULA_120" localSheetId="0" hidden="1">'Bud 22_23'!$N$966,'Bud 22_23'!$P$966,'Bud 22_23'!$N$967,'Bud 22_23'!$P$967,'Bud 22_23'!$N$968,'Bud 22_23'!$P$968,'Bud 22_23'!$N$969,'Bud 22_23'!$P$969,'Bud 22_23'!$J$970,'Bud 22_23'!$L$970,'Bud 22_23'!$N$970,'Bud 22_23'!$P$970,'Bud 22_23'!$N$971,'Bud 22_23'!$P$971,'Bud 22_23'!$N$972,'Bud 22_23'!$P$972</definedName>
    <definedName name="QB_FORMULA_121" localSheetId="0" hidden="1">'Bud 22_23'!$N$973,'Bud 22_23'!$P$973,'Bud 22_23'!$N$974,'Bud 22_23'!$P$974,'Bud 22_23'!$N$975,'Bud 22_23'!$P$975,'Bud 22_23'!$N$976,'Bud 22_23'!$P$976,'Bud 22_23'!$N$977,'Bud 22_23'!$P$977,'Bud 22_23'!$N$978,'Bud 22_23'!$P$978,'Bud 22_23'!$N$979,'Bud 22_23'!$P$979,'Bud 22_23'!$N$980,'Bud 22_23'!$P$980</definedName>
    <definedName name="QB_FORMULA_122" localSheetId="0" hidden="1">'Bud 22_23'!$N$981,'Bud 22_23'!$P$981,'Bud 22_23'!$N$982,'Bud 22_23'!$P$982,'Bud 22_23'!$N$984,'Bud 22_23'!$P$984,'Bud 22_23'!$N$985,'Bud 22_23'!$P$985,'Bud 22_23'!$N$986,'Bud 22_23'!$P$986,'Bud 22_23'!$N$987,'Bud 22_23'!$P$987,'Bud 22_23'!$J$988,'Bud 22_23'!$L$988,'Bud 22_23'!$N$988,'Bud 22_23'!$P$988</definedName>
    <definedName name="QB_FORMULA_123" localSheetId="0" hidden="1">'Bud 22_23'!$N$989,'Bud 22_23'!$P$989,'Bud 22_23'!$N$990,'Bud 22_23'!$P$990,'Bud 22_23'!$N$991,'Bud 22_23'!$P$991,'Bud 22_23'!$N$992,'Bud 22_23'!$P$992,'Bud 22_23'!$N$993,'Bud 22_23'!$P$993,'Bud 22_23'!$N$994,'Bud 22_23'!$P$994,'Bud 22_23'!$N$996,'Bud 22_23'!$P$996,'Bud 22_23'!$N$997,'Bud 22_23'!$P$997</definedName>
    <definedName name="QB_FORMULA_124" localSheetId="0" hidden="1">'Bud 22_23'!$N$998,'Bud 22_23'!$P$998,'Bud 22_23'!$J$999,'Bud 22_23'!$L$999,'Bud 22_23'!$N$999,'Bud 22_23'!$P$999,'Bud 22_23'!$N$1001,'Bud 22_23'!$P$1001,'Bud 22_23'!$N$1002,'Bud 22_23'!$P$1002,'Bud 22_23'!$N$1003,'Bud 22_23'!$P$1003,'Bud 22_23'!$J$1004,'Bud 22_23'!$L$1004,'Bud 22_23'!$N$1004,'Bud 22_23'!$P$1004</definedName>
    <definedName name="QB_FORMULA_125" localSheetId="0" hidden="1">'Bud 22_23'!$N$1005,'Bud 22_23'!$P$1005,'Bud 22_23'!$N$1006,'Bud 22_23'!$P$1006,'Bud 22_23'!$N$1007,'Bud 22_23'!$P$1007,'Bud 22_23'!$N$1008,'Bud 22_23'!$P$1008,'Bud 22_23'!$N$1009,'Bud 22_23'!$P$1009,'Bud 22_23'!$N$1010,'Bud 22_23'!$P$1010,'Bud 22_23'!$N$1012,'Bud 22_23'!$P$1012,'Bud 22_23'!$N$1013,'Bud 22_23'!$P$1013</definedName>
    <definedName name="QB_FORMULA_126" localSheetId="0" hidden="1">'Bud 22_23'!$N$1014,'Bud 22_23'!$P$1014,'Bud 22_23'!$N$1015,'Bud 22_23'!$P$1015,'Bud 22_23'!$J$1016,'Bud 22_23'!$L$1016,'Bud 22_23'!$N$1016,'Bud 22_23'!$P$1016,'Bud 22_23'!$N$1017,'Bud 22_23'!$P$1017,'Bud 22_23'!$N$1018,'Bud 22_23'!$P$1018,'Bud 22_23'!$J$1019,'Bud 22_23'!$L$1019,'Bud 22_23'!$N$1019,'Bud 22_23'!$P$1019</definedName>
    <definedName name="QB_FORMULA_127" localSheetId="0" hidden="1">'Bud 22_23'!$J$1020,'Bud 22_23'!$L$1020,'Bud 22_23'!$N$1020,'Bud 22_23'!$P$1020,'Bud 22_23'!$N$1023,'Bud 22_23'!$P$1023,'Bud 22_23'!$N$1024,'Bud 22_23'!$P$1024,'Bud 22_23'!$J$1025,'Bud 22_23'!$L$1025,'Bud 22_23'!$N$1025,'Bud 22_23'!$P$1025,'Bud 22_23'!$N$1027,'Bud 22_23'!$P$1027,'Bud 22_23'!$J$1028,'Bud 22_23'!$L$1028</definedName>
    <definedName name="QB_FORMULA_128" localSheetId="0" hidden="1">'Bud 22_23'!$N$1028,'Bud 22_23'!$P$1028,'Bud 22_23'!$J$1029,'Bud 22_23'!$L$1029,'Bud 22_23'!$N$1029,'Bud 22_23'!$P$1029,'Bud 22_23'!$J$1030,'Bud 22_23'!$L$1030,'Bud 22_23'!$N$1030,'Bud 22_23'!$P$1030</definedName>
    <definedName name="QB_FORMULA_13" localSheetId="0" hidden="1">'Bud 22_23'!$N$111,'Bud 22_23'!$P$111,'Bud 22_23'!$N$112,'Bud 22_23'!$P$112,'Bud 22_23'!$N$113,'Bud 22_23'!$P$113,'Bud 22_23'!$N$114,'Bud 22_23'!$P$114,'Bud 22_23'!$N$115,'Bud 22_23'!$P$115,'Bud 22_23'!$N$116,'Bud 22_23'!$P$116,'Bud 22_23'!$N$117,'Bud 22_23'!$P$117,'Bud 22_23'!$N$118,'Bud 22_23'!$P$118</definedName>
    <definedName name="QB_FORMULA_14" localSheetId="0" hidden="1">'Bud 22_23'!$N$119,'Bud 22_23'!$P$119,'Bud 22_23'!$N$120,'Bud 22_23'!$P$120,'Bud 22_23'!$N$121,'Bud 22_23'!$P$121,'Bud 22_23'!$N$122,'Bud 22_23'!$P$122,'Bud 22_23'!$N$123,'Bud 22_23'!$P$123,'Bud 22_23'!$J$124,'Bud 22_23'!$L$124,'Bud 22_23'!$N$124,'Bud 22_23'!$P$124,'Bud 22_23'!$N$126,'Bud 22_23'!$P$126</definedName>
    <definedName name="QB_FORMULA_15" localSheetId="0" hidden="1">'Bud 22_23'!$N$127,'Bud 22_23'!$P$127,'Bud 22_23'!$J$128,'Bud 22_23'!$L$128,'Bud 22_23'!$N$128,'Bud 22_23'!$P$128,'Bud 22_23'!$N$130,'Bud 22_23'!$P$130,'Bud 22_23'!$N$131,'Bud 22_23'!$P$131,'Bud 22_23'!$N$132,'Bud 22_23'!$P$132,'Bud 22_23'!$N$133,'Bud 22_23'!$P$133,'Bud 22_23'!$N$134,'Bud 22_23'!$P$134</definedName>
    <definedName name="QB_FORMULA_16" localSheetId="0" hidden="1">'Bud 22_23'!$J$135,'Bud 22_23'!$L$135,'Bud 22_23'!$N$135,'Bud 22_23'!$P$135,'Bud 22_23'!$N$136,'Bud 22_23'!$P$136,'Bud 22_23'!$J$137,'Bud 22_23'!$L$137,'Bud 22_23'!$N$137,'Bud 22_23'!$P$137,'Bud 22_23'!$N$138,'Bud 22_23'!$P$138,'Bud 22_23'!$N$141,'Bud 22_23'!$P$141,'Bud 22_23'!$N$142,'Bud 22_23'!$P$142</definedName>
    <definedName name="QB_FORMULA_17" localSheetId="0" hidden="1">'Bud 22_23'!$J$143,'Bud 22_23'!$L$143,'Bud 22_23'!$N$143,'Bud 22_23'!$P$143,'Bud 22_23'!$N$144,'Bud 22_23'!$P$144,'Bud 22_23'!$J$145,'Bud 22_23'!$L$145,'Bud 22_23'!$N$145,'Bud 22_23'!$P$145,'Bud 22_23'!$N$147,'Bud 22_23'!$P$147,'Bud 22_23'!$N$148,'Bud 22_23'!$P$148,'Bud 22_23'!$N$149,'Bud 22_23'!$P$149</definedName>
    <definedName name="QB_FORMULA_18" localSheetId="0" hidden="1">'Bud 22_23'!$N$150,'Bud 22_23'!$P$150,'Bud 22_23'!$N$151,'Bud 22_23'!$P$151,'Bud 22_23'!$N$152,'Bud 22_23'!$P$152,'Bud 22_23'!$N$153,'Bud 22_23'!$P$153,'Bud 22_23'!$N$154,'Bud 22_23'!$P$154,'Bud 22_23'!$N$155,'Bud 22_23'!$P$155,'Bud 22_23'!$N$156,'Bud 22_23'!$P$156,'Bud 22_23'!$N$157,'Bud 22_23'!$P$157</definedName>
    <definedName name="QB_FORMULA_19" localSheetId="0" hidden="1">'Bud 22_23'!$N$158,'Bud 22_23'!$P$158,'Bud 22_23'!$N$159,'Bud 22_23'!$P$159,'Bud 22_23'!$N$160,'Bud 22_23'!$P$160,'Bud 22_23'!$N$161,'Bud 22_23'!$P$161,'Bud 22_23'!$N$162,'Bud 22_23'!$P$162,'Bud 22_23'!$N$163,'Bud 22_23'!$P$163,'Bud 22_23'!$N$164,'Bud 22_23'!$P$164,'Bud 22_23'!$N$165,'Bud 22_23'!$P$165</definedName>
    <definedName name="QB_FORMULA_2" localSheetId="0" hidden="1">'Bud 22_23'!$N$23,'Bud 22_23'!$P$23,'Bud 22_23'!$N$24,'Bud 22_23'!$P$24,'Bud 22_23'!$N$25,'Bud 22_23'!$P$25,'Bud 22_23'!$N$26,'Bud 22_23'!$P$26,'Bud 22_23'!$N$27,'Bud 22_23'!$P$27,'Bud 22_23'!$N$28,'Bud 22_23'!$P$28,'Bud 22_23'!$N$29,'Bud 22_23'!$P$29,'Bud 22_23'!$J$30,'Bud 22_23'!$L$30</definedName>
    <definedName name="QB_FORMULA_20" localSheetId="0" hidden="1">'Bud 22_23'!$N$166,'Bud 22_23'!$P$166,'Bud 22_23'!$N$167,'Bud 22_23'!$P$167,'Bud 22_23'!$N$168,'Bud 22_23'!$P$168,'Bud 22_23'!$N$169,'Bud 22_23'!$P$169,'Bud 22_23'!$N$170,'Bud 22_23'!$P$170,'Bud 22_23'!$N$171,'Bud 22_23'!$P$171,'Bud 22_23'!$J$172,'Bud 22_23'!$L$172,'Bud 22_23'!$N$172,'Bud 22_23'!$P$172</definedName>
    <definedName name="QB_FORMULA_21" localSheetId="0" hidden="1">'Bud 22_23'!$N$174,'Bud 22_23'!$P$174,'Bud 22_23'!$N$175,'Bud 22_23'!$P$175,'Bud 22_23'!$N$176,'Bud 22_23'!$P$176,'Bud 22_23'!$N$177,'Bud 22_23'!$P$177,'Bud 22_23'!$J$178,'Bud 22_23'!$L$178,'Bud 22_23'!$N$178,'Bud 22_23'!$P$178,'Bud 22_23'!$N$180,'Bud 22_23'!$P$180,'Bud 22_23'!$N$181,'Bud 22_23'!$P$181</definedName>
    <definedName name="QB_FORMULA_22" localSheetId="0" hidden="1">'Bud 22_23'!$J$182,'Bud 22_23'!$L$182,'Bud 22_23'!$N$182,'Bud 22_23'!$P$182,'Bud 22_23'!$N$184,'Bud 22_23'!$P$184,'Bud 22_23'!$N$185,'Bud 22_23'!$P$185,'Bud 22_23'!$J$186,'Bud 22_23'!$L$186,'Bud 22_23'!$N$186,'Bud 22_23'!$P$186,'Bud 22_23'!$N$188,'Bud 22_23'!$P$188,'Bud 22_23'!$N$189,'Bud 22_23'!$P$189</definedName>
    <definedName name="QB_FORMULA_23" localSheetId="0" hidden="1">'Bud 22_23'!$N$190,'Bud 22_23'!$P$190,'Bud 22_23'!$J$191,'Bud 22_23'!$L$191,'Bud 22_23'!$N$191,'Bud 22_23'!$P$191,'Bud 22_23'!$N$193,'Bud 22_23'!$P$193,'Bud 22_23'!$N$194,'Bud 22_23'!$P$194,'Bud 22_23'!$J$195,'Bud 22_23'!$L$195,'Bud 22_23'!$N$195,'Bud 22_23'!$P$195,'Bud 22_23'!$N$197,'Bud 22_23'!$P$197</definedName>
    <definedName name="QB_FORMULA_24" localSheetId="0" hidden="1">'Bud 22_23'!$N$198,'Bud 22_23'!$P$198,'Bud 22_23'!$J$199,'Bud 22_23'!$L$199,'Bud 22_23'!$N$199,'Bud 22_23'!$P$199,'Bud 22_23'!$N$201,'Bud 22_23'!$P$201,'Bud 22_23'!$N$202,'Bud 22_23'!$P$202,'Bud 22_23'!$J$203,'Bud 22_23'!$L$203,'Bud 22_23'!$N$203,'Bud 22_23'!$P$203,'Bud 22_23'!$N$204,'Bud 22_23'!$P$204</definedName>
    <definedName name="QB_FORMULA_25" localSheetId="0" hidden="1">'Bud 22_23'!$N$205,'Bud 22_23'!$P$205,'Bud 22_23'!$N$206,'Bud 22_23'!$P$206,'Bud 22_23'!$N$207,'Bud 22_23'!$P$207,'Bud 22_23'!$J$208,'Bud 22_23'!$L$208,'Bud 22_23'!$N$208,'Bud 22_23'!$P$208,'Bud 22_23'!$N$210,'Bud 22_23'!$P$210,'Bud 22_23'!$J$211,'Bud 22_23'!$L$211,'Bud 22_23'!$N$211,'Bud 22_23'!$P$211</definedName>
    <definedName name="QB_FORMULA_26" localSheetId="0" hidden="1">'Bud 22_23'!$J$212,'Bud 22_23'!$L$212,'Bud 22_23'!$N$212,'Bud 22_23'!$P$212,'Bud 22_23'!$N$214,'Bud 22_23'!$P$214,'Bud 22_23'!$N$217,'Bud 22_23'!$P$217,'Bud 22_23'!$N$218,'Bud 22_23'!$P$218,'Bud 22_23'!$N$219,'Bud 22_23'!$P$219,'Bud 22_23'!$N$220,'Bud 22_23'!$P$220,'Bud 22_23'!$N$221,'Bud 22_23'!$P$221</definedName>
    <definedName name="QB_FORMULA_27" localSheetId="0" hidden="1">'Bud 22_23'!$J$222,'Bud 22_23'!$L$222,'Bud 22_23'!$N$222,'Bud 22_23'!$P$222,'Bud 22_23'!$N$224,'Bud 22_23'!$P$224,'Bud 22_23'!$N$225,'Bud 22_23'!$P$225,'Bud 22_23'!$J$226,'Bud 22_23'!$L$226,'Bud 22_23'!$N$226,'Bud 22_23'!$P$226,'Bud 22_23'!$N$228,'Bud 22_23'!$P$228,'Bud 22_23'!$N$229,'Bud 22_23'!$P$229</definedName>
    <definedName name="QB_FORMULA_28" localSheetId="0" hidden="1">'Bud 22_23'!$N$230,'Bud 22_23'!$P$230,'Bud 22_23'!$N$231,'Bud 22_23'!$P$231,'Bud 22_23'!$N$232,'Bud 22_23'!$P$232,'Bud 22_23'!$N$233,'Bud 22_23'!$P$233,'Bud 22_23'!$N$234,'Bud 22_23'!$P$234,'Bud 22_23'!$N$235,'Bud 22_23'!$P$235,'Bud 22_23'!$N$236,'Bud 22_23'!$P$236,'Bud 22_23'!$N$237,'Bud 22_23'!$P$237</definedName>
    <definedName name="QB_FORMULA_29" localSheetId="0" hidden="1">'Bud 22_23'!$N$238,'Bud 22_23'!$P$238,'Bud 22_23'!$N$239,'Bud 22_23'!$P$239,'Bud 22_23'!$N$240,'Bud 22_23'!$P$240,'Bud 22_23'!$N$241,'Bud 22_23'!$P$241,'Bud 22_23'!$N$242,'Bud 22_23'!$P$242,'Bud 22_23'!$N$243,'Bud 22_23'!$P$243,'Bud 22_23'!$N$244,'Bud 22_23'!$P$244,'Bud 22_23'!$N$245,'Bud 22_23'!$P$245</definedName>
    <definedName name="QB_FORMULA_3" localSheetId="0" hidden="1">'Bud 22_23'!$N$30,'Bud 22_23'!$P$30,'Bud 22_23'!$N$32,'Bud 22_23'!$P$32,'Bud 22_23'!$N$34,'Bud 22_23'!$P$34,'Bud 22_23'!$N$35,'Bud 22_23'!$P$35,'Bud 22_23'!$N$36,'Bud 22_23'!$P$36,'Bud 22_23'!$N$37,'Bud 22_23'!$P$37,'Bud 22_23'!$J$38,'Bud 22_23'!$L$38,'Bud 22_23'!$N$38,'Bud 22_23'!$P$38</definedName>
    <definedName name="QB_FORMULA_30" localSheetId="0" hidden="1">'Bud 22_23'!$N$246,'Bud 22_23'!$P$246,'Bud 22_23'!$N$247,'Bud 22_23'!$P$247,'Bud 22_23'!$N$248,'Bud 22_23'!$P$248,'Bud 22_23'!$N$249,'Bud 22_23'!$P$249,'Bud 22_23'!$N$250,'Bud 22_23'!$P$250,'Bud 22_23'!$N$251,'Bud 22_23'!$P$251,'Bud 22_23'!$N$252,'Bud 22_23'!$P$252,'Bud 22_23'!$N$253,'Bud 22_23'!$P$253</definedName>
    <definedName name="QB_FORMULA_31" localSheetId="0" hidden="1">'Bud 22_23'!$N$254,'Bud 22_23'!$P$254,'Bud 22_23'!$N$255,'Bud 22_23'!$P$255,'Bud 22_23'!$N$257,'Bud 22_23'!$P$257,'Bud 22_23'!$N$259,'Bud 22_23'!$P$259,'Bud 22_23'!$N$261,'Bud 22_23'!$P$261,'Bud 22_23'!$N$262,'Bud 22_23'!$P$262,'Bud 22_23'!$N$263,'Bud 22_23'!$P$263,'Bud 22_23'!$J$264,'Bud 22_23'!$L$264</definedName>
    <definedName name="QB_FORMULA_32" localSheetId="0" hidden="1">'Bud 22_23'!$N$264,'Bud 22_23'!$P$264,'Bud 22_23'!$N$265,'Bud 22_23'!$P$265,'Bud 22_23'!$N$266,'Bud 22_23'!$P$266,'Bud 22_23'!$N$267,'Bud 22_23'!$P$267,'Bud 22_23'!$N$268,'Bud 22_23'!$P$268,'Bud 22_23'!$J$269,'Bud 22_23'!$L$269,'Bud 22_23'!$N$269,'Bud 22_23'!$P$269,'Bud 22_23'!$N$271,'Bud 22_23'!$P$271</definedName>
    <definedName name="QB_FORMULA_33" localSheetId="0" hidden="1">'Bud 22_23'!$N$272,'Bud 22_23'!$P$272,'Bud 22_23'!$N$273,'Bud 22_23'!$P$273,'Bud 22_23'!$N$274,'Bud 22_23'!$P$274,'Bud 22_23'!$N$275,'Bud 22_23'!$P$275,'Bud 22_23'!$N$276,'Bud 22_23'!$P$276,'Bud 22_23'!$N$277,'Bud 22_23'!$P$277,'Bud 22_23'!$N$278,'Bud 22_23'!$P$278,'Bud 22_23'!$N$279,'Bud 22_23'!$P$279</definedName>
    <definedName name="QB_FORMULA_34" localSheetId="0" hidden="1">'Bud 22_23'!$J$280,'Bud 22_23'!$L$280,'Bud 22_23'!$N$280,'Bud 22_23'!$P$280,'Bud 22_23'!$N$281,'Bud 22_23'!$P$281,'Bud 22_23'!$J$282,'Bud 22_23'!$L$282,'Bud 22_23'!$N$282,'Bud 22_23'!$P$282,'Bud 22_23'!$N$283,'Bud 22_23'!$P$283,'Bud 22_23'!$N$284,'Bud 22_23'!$P$284,'Bud 22_23'!$N$285,'Bud 22_23'!$P$285</definedName>
    <definedName name="QB_FORMULA_35" localSheetId="0" hidden="1">'Bud 22_23'!$N$286,'Bud 22_23'!$P$286,'Bud 22_23'!$N$287,'Bud 22_23'!$P$287,'Bud 22_23'!$N$288,'Bud 22_23'!$P$288,'Bud 22_23'!$N$290,'Bud 22_23'!$P$290,'Bud 22_23'!$N$291,'Bud 22_23'!$P$291,'Bud 22_23'!$N$292,'Bud 22_23'!$P$292,'Bud 22_23'!$N$293,'Bud 22_23'!$P$293,'Bud 22_23'!$J$294,'Bud 22_23'!$L$294</definedName>
    <definedName name="QB_FORMULA_36" localSheetId="0" hidden="1">'Bud 22_23'!$N$294,'Bud 22_23'!$P$294,'Bud 22_23'!$N$295,'Bud 22_23'!$P$295,'Bud 22_23'!$N$296,'Bud 22_23'!$P$296,'Bud 22_23'!$N$297,'Bud 22_23'!$P$297,'Bud 22_23'!$N$298,'Bud 22_23'!$P$298,'Bud 22_23'!$N$300,'Bud 22_23'!$P$300,'Bud 22_23'!$N$301,'Bud 22_23'!$P$301,'Bud 22_23'!$N$302,'Bud 22_23'!$P$302</definedName>
    <definedName name="QB_FORMULA_37" localSheetId="0" hidden="1">'Bud 22_23'!$N$303,'Bud 22_23'!$P$303,'Bud 22_23'!$N$304,'Bud 22_23'!$P$304,'Bud 22_23'!$N$305,'Bud 22_23'!$P$305,'Bud 22_23'!$J$306,'Bud 22_23'!$L$306,'Bud 22_23'!$N$306,'Bud 22_23'!$P$306,'Bud 22_23'!$N$307,'Bud 22_23'!$P$307,'Bud 22_23'!$N$308,'Bud 22_23'!$P$308,'Bud 22_23'!$N$310,'Bud 22_23'!$P$310</definedName>
    <definedName name="QB_FORMULA_38" localSheetId="0" hidden="1">'Bud 22_23'!$N$311,'Bud 22_23'!$P$311,'Bud 22_23'!$N$312,'Bud 22_23'!$P$312,'Bud 22_23'!$N$313,'Bud 22_23'!$P$313,'Bud 22_23'!$N$314,'Bud 22_23'!$P$314,'Bud 22_23'!$N$315,'Bud 22_23'!$P$315,'Bud 22_23'!$N$316,'Bud 22_23'!$P$316,'Bud 22_23'!$J$317,'Bud 22_23'!$L$317,'Bud 22_23'!$N$317,'Bud 22_23'!$P$317</definedName>
    <definedName name="QB_FORMULA_39" localSheetId="0" hidden="1">'Bud 22_23'!$N$320,'Bud 22_23'!$P$320,'Bud 22_23'!$N$321,'Bud 22_23'!$P$321,'Bud 22_23'!$N$322,'Bud 22_23'!$P$322,'Bud 22_23'!$N$323,'Bud 22_23'!$P$323,'Bud 22_23'!$J$324,'Bud 22_23'!$L$324,'Bud 22_23'!$N$324,'Bud 22_23'!$P$324,'Bud 22_23'!$N$325,'Bud 22_23'!$P$325,'Bud 22_23'!$N$326,'Bud 22_23'!$P$326</definedName>
    <definedName name="QB_FORMULA_4" localSheetId="0" hidden="1">'Bud 22_23'!$N$39,'Bud 22_23'!$P$39,'Bud 22_23'!$N$40,'Bud 22_23'!$P$40,'Bud 22_23'!$N$41,'Bud 22_23'!$P$41,'Bud 22_23'!$N$42,'Bud 22_23'!$P$42,'Bud 22_23'!$N$43,'Bud 22_23'!$P$43,'Bud 22_23'!$N$44,'Bud 22_23'!$P$44,'Bud 22_23'!$N$45,'Bud 22_23'!$P$45,'Bud 22_23'!$N$46,'Bud 22_23'!$P$46</definedName>
    <definedName name="QB_FORMULA_40" localSheetId="0" hidden="1">'Bud 22_23'!$J$327,'Bud 22_23'!$L$327,'Bud 22_23'!$N$327,'Bud 22_23'!$P$327,'Bud 22_23'!$N$328,'Bud 22_23'!$P$328,'Bud 22_23'!$N$329,'Bud 22_23'!$P$329,'Bud 22_23'!$N$330,'Bud 22_23'!$P$330,'Bud 22_23'!$N$331,'Bud 22_23'!$P$331,'Bud 22_23'!$N$332,'Bud 22_23'!$P$332,'Bud 22_23'!$N$334,'Bud 22_23'!$P$334</definedName>
    <definedName name="QB_FORMULA_41" localSheetId="0" hidden="1">'Bud 22_23'!$N$335,'Bud 22_23'!$P$335,'Bud 22_23'!$N$336,'Bud 22_23'!$P$336,'Bud 22_23'!$N$337,'Bud 22_23'!$P$337,'Bud 22_23'!$N$338,'Bud 22_23'!$P$338,'Bud 22_23'!$N$339,'Bud 22_23'!$P$339,'Bud 22_23'!$J$340,'Bud 22_23'!$L$340,'Bud 22_23'!$N$340,'Bud 22_23'!$P$340,'Bud 22_23'!$N$342,'Bud 22_23'!$P$342</definedName>
    <definedName name="QB_FORMULA_42" localSheetId="0" hidden="1">'Bud 22_23'!$N$343,'Bud 22_23'!$P$343,'Bud 22_23'!$J$344,'Bud 22_23'!$L$344,'Bud 22_23'!$N$344,'Bud 22_23'!$P$344,'Bud 22_23'!$N$346,'Bud 22_23'!$P$346,'Bud 22_23'!$N$347,'Bud 22_23'!$P$347,'Bud 22_23'!$N$348,'Bud 22_23'!$P$348,'Bud 22_23'!$N$349,'Bud 22_23'!$P$349,'Bud 22_23'!$J$350,'Bud 22_23'!$L$350</definedName>
    <definedName name="QB_FORMULA_43" localSheetId="0" hidden="1">'Bud 22_23'!$N$350,'Bud 22_23'!$P$350,'Bud 22_23'!$N$352,'Bud 22_23'!$P$352,'Bud 22_23'!$N$353,'Bud 22_23'!$P$353,'Bud 22_23'!$N$354,'Bud 22_23'!$P$354,'Bud 22_23'!$N$355,'Bud 22_23'!$P$355,'Bud 22_23'!$N$356,'Bud 22_23'!$P$356,'Bud 22_23'!$N$357,'Bud 22_23'!$P$357,'Bud 22_23'!$J$358,'Bud 22_23'!$L$358</definedName>
    <definedName name="QB_FORMULA_44" localSheetId="0" hidden="1">'Bud 22_23'!$N$358,'Bud 22_23'!$P$358,'Bud 22_23'!$N$360,'Bud 22_23'!$P$360,'Bud 22_23'!$N$361,'Bud 22_23'!$P$361,'Bud 22_23'!$N$362,'Bud 22_23'!$P$362,'Bud 22_23'!$N$363,'Bud 22_23'!$P$363,'Bud 22_23'!$N$364,'Bud 22_23'!$P$364,'Bud 22_23'!$J$365,'Bud 22_23'!$L$365,'Bud 22_23'!$N$365,'Bud 22_23'!$P$365</definedName>
    <definedName name="QB_FORMULA_45" localSheetId="0" hidden="1">'Bud 22_23'!$N$367,'Bud 22_23'!$P$367,'Bud 22_23'!$N$368,'Bud 22_23'!$P$368,'Bud 22_23'!$N$369,'Bud 22_23'!$P$369,'Bud 22_23'!$N$370,'Bud 22_23'!$P$370,'Bud 22_23'!$J$371,'Bud 22_23'!$L$371,'Bud 22_23'!$N$371,'Bud 22_23'!$P$371,'Bud 22_23'!$N$373,'Bud 22_23'!$P$373,'Bud 22_23'!$N$374,'Bud 22_23'!$P$374</definedName>
    <definedName name="QB_FORMULA_46" localSheetId="0" hidden="1">'Bud 22_23'!$N$375,'Bud 22_23'!$P$375,'Bud 22_23'!$J$376,'Bud 22_23'!$L$376,'Bud 22_23'!$N$376,'Bud 22_23'!$P$376,'Bud 22_23'!$N$378,'Bud 22_23'!$P$378,'Bud 22_23'!$N$379,'Bud 22_23'!$P$379,'Bud 22_23'!$N$380,'Bud 22_23'!$P$380,'Bud 22_23'!$N$381,'Bud 22_23'!$P$381,'Bud 22_23'!$N$382,'Bud 22_23'!$P$382</definedName>
    <definedName name="QB_FORMULA_47" localSheetId="0" hidden="1">'Bud 22_23'!$N$383,'Bud 22_23'!$P$383,'Bud 22_23'!$N$384,'Bud 22_23'!$P$384,'Bud 22_23'!$N$385,'Bud 22_23'!$P$385,'Bud 22_23'!$N$386,'Bud 22_23'!$P$386,'Bud 22_23'!$N$387,'Bud 22_23'!$P$387,'Bud 22_23'!$N$388,'Bud 22_23'!$P$388,'Bud 22_23'!$N$389,'Bud 22_23'!$P$389,'Bud 22_23'!$N$390,'Bud 22_23'!$P$390</definedName>
    <definedName name="QB_FORMULA_48" localSheetId="0" hidden="1">'Bud 22_23'!$N$391,'Bud 22_23'!$P$391,'Bud 22_23'!$J$392,'Bud 22_23'!$L$392,'Bud 22_23'!$N$392,'Bud 22_23'!$P$392,'Bud 22_23'!$N$393,'Bud 22_23'!$P$393,'Bud 22_23'!$N$394,'Bud 22_23'!$P$394,'Bud 22_23'!$N$397,'Bud 22_23'!$P$397,'Bud 22_23'!$N$398,'Bud 22_23'!$P$398,'Bud 22_23'!$N$399,'Bud 22_23'!$P$399</definedName>
    <definedName name="QB_FORMULA_49" localSheetId="0" hidden="1">'Bud 22_23'!$N$400,'Bud 22_23'!$P$400,'Bud 22_23'!$N$401,'Bud 22_23'!$P$401,'Bud 22_23'!$N$402,'Bud 22_23'!$P$402,'Bud 22_23'!$N$403,'Bud 22_23'!$P$403,'Bud 22_23'!$J$404,'Bud 22_23'!$L$404,'Bud 22_23'!$N$404,'Bud 22_23'!$P$404,'Bud 22_23'!$N$405,'Bud 22_23'!$P$405,'Bud 22_23'!$N$407,'Bud 22_23'!$P$407</definedName>
    <definedName name="QB_FORMULA_5" localSheetId="0" hidden="1">'Bud 22_23'!$N$47,'Bud 22_23'!$P$47,'Bud 22_23'!$N$48,'Bud 22_23'!$P$48,'Bud 22_23'!$N$49,'Bud 22_23'!$P$49,'Bud 22_23'!$N$50,'Bud 22_23'!$P$50,'Bud 22_23'!$J$51,'Bud 22_23'!$L$51,'Bud 22_23'!$N$51,'Bud 22_23'!$P$51,'Bud 22_23'!$N$53,'Bud 22_23'!$P$53,'Bud 22_23'!$N$54,'Bud 22_23'!$P$54</definedName>
    <definedName name="QB_FORMULA_50" localSheetId="0" hidden="1">'Bud 22_23'!$N$408,'Bud 22_23'!$P$408,'Bud 22_23'!$N$409,'Bud 22_23'!$P$409,'Bud 22_23'!$N$410,'Bud 22_23'!$P$410,'Bud 22_23'!$N$411,'Bud 22_23'!$P$411,'Bud 22_23'!$J$412,'Bud 22_23'!$L$412,'Bud 22_23'!$N$412,'Bud 22_23'!$P$412,'Bud 22_23'!$N$414,'Bud 22_23'!$P$414,'Bud 22_23'!$N$415,'Bud 22_23'!$P$415</definedName>
    <definedName name="QB_FORMULA_51" localSheetId="0" hidden="1">'Bud 22_23'!$N$416,'Bud 22_23'!$P$416,'Bud 22_23'!$N$417,'Bud 22_23'!$P$417,'Bud 22_23'!$N$418,'Bud 22_23'!$P$418,'Bud 22_23'!$N$419,'Bud 22_23'!$P$419,'Bud 22_23'!$N$421,'Bud 22_23'!$P$421,'Bud 22_23'!$N$422,'Bud 22_23'!$P$422,'Bud 22_23'!$J$423,'Bud 22_23'!$L$423,'Bud 22_23'!$N$423,'Bud 22_23'!$P$423</definedName>
    <definedName name="QB_FORMULA_52" localSheetId="0" hidden="1">'Bud 22_23'!$N$424,'Bud 22_23'!$P$424,'Bud 22_23'!$N$425,'Bud 22_23'!$P$425,'Bud 22_23'!$J$426,'Bud 22_23'!$L$426,'Bud 22_23'!$N$426,'Bud 22_23'!$P$426,'Bud 22_23'!$N$427,'Bud 22_23'!$P$427,'Bud 22_23'!$J$428,'Bud 22_23'!$L$428,'Bud 22_23'!$N$428,'Bud 22_23'!$P$428,'Bud 22_23'!$N$430,'Bud 22_23'!$P$430</definedName>
    <definedName name="QB_FORMULA_53" localSheetId="0" hidden="1">'Bud 22_23'!$N$431,'Bud 22_23'!$P$431,'Bud 22_23'!$N$432,'Bud 22_23'!$P$432,'Bud 22_23'!$J$433,'Bud 22_23'!$L$433,'Bud 22_23'!$N$433,'Bud 22_23'!$P$433,'Bud 22_23'!$N$434,'Bud 22_23'!$P$434,'Bud 22_23'!$N$435,'Bud 22_23'!$P$435,'Bud 22_23'!$N$436,'Bud 22_23'!$P$436,'Bud 22_23'!$N$438,'Bud 22_23'!$P$438</definedName>
    <definedName name="QB_FORMULA_54" localSheetId="0" hidden="1">'Bud 22_23'!$N$439,'Bud 22_23'!$P$439,'Bud 22_23'!$N$440,'Bud 22_23'!$P$440,'Bud 22_23'!$N$441,'Bud 22_23'!$P$441,'Bud 22_23'!$J$442,'Bud 22_23'!$L$442,'Bud 22_23'!$N$442,'Bud 22_23'!$P$442,'Bud 22_23'!$N$443,'Bud 22_23'!$P$443,'Bud 22_23'!$N$444,'Bud 22_23'!$P$444,'Bud 22_23'!$N$445,'Bud 22_23'!$P$445</definedName>
    <definedName name="QB_FORMULA_55" localSheetId="0" hidden="1">'Bud 22_23'!$N$447,'Bud 22_23'!$P$447,'Bud 22_23'!$N$448,'Bud 22_23'!$P$448,'Bud 22_23'!$N$449,'Bud 22_23'!$P$449,'Bud 22_23'!$J$450,'Bud 22_23'!$L$450,'Bud 22_23'!$N$450,'Bud 22_23'!$P$450,'Bud 22_23'!$N$451,'Bud 22_23'!$P$451,'Bud 22_23'!$N$452,'Bud 22_23'!$P$452,'Bud 22_23'!$N$453,'Bud 22_23'!$P$453</definedName>
    <definedName name="QB_FORMULA_56" localSheetId="0" hidden="1">'Bud 22_23'!$N$454,'Bud 22_23'!$P$454,'Bud 22_23'!$N$455,'Bud 22_23'!$P$455,'Bud 22_23'!$N$456,'Bud 22_23'!$P$456,'Bud 22_23'!$N$457,'Bud 22_23'!$P$457,'Bud 22_23'!$N$459,'Bud 22_23'!$P$459,'Bud 22_23'!$N$460,'Bud 22_23'!$P$460,'Bud 22_23'!$N$461,'Bud 22_23'!$P$461,'Bud 22_23'!$N$462,'Bud 22_23'!$P$462</definedName>
    <definedName name="QB_FORMULA_57" localSheetId="0" hidden="1">'Bud 22_23'!$N$463,'Bud 22_23'!$P$463,'Bud 22_23'!$N$465,'Bud 22_23'!$P$465,'Bud 22_23'!$N$466,'Bud 22_23'!$P$466,'Bud 22_23'!$J$467,'Bud 22_23'!$L$467,'Bud 22_23'!$N$467,'Bud 22_23'!$P$467,'Bud 22_23'!$N$468,'Bud 22_23'!$P$468,'Bud 22_23'!$N$469,'Bud 22_23'!$P$469,'Bud 22_23'!$N$470,'Bud 22_23'!$P$470</definedName>
    <definedName name="QB_FORMULA_58" localSheetId="0" hidden="1">'Bud 22_23'!$N$472,'Bud 22_23'!$P$472,'Bud 22_23'!$N$473,'Bud 22_23'!$P$473,'Bud 22_23'!$J$474,'Bud 22_23'!$L$474,'Bud 22_23'!$N$474,'Bud 22_23'!$P$474,'Bud 22_23'!$N$475,'Bud 22_23'!$P$475,'Bud 22_23'!$N$476,'Bud 22_23'!$P$476,'Bud 22_23'!$N$477,'Bud 22_23'!$P$477,'Bud 22_23'!$N$478,'Bud 22_23'!$P$478</definedName>
    <definedName name="QB_FORMULA_59" localSheetId="0" hidden="1">'Bud 22_23'!$J$479,'Bud 22_23'!$L$479,'Bud 22_23'!$N$479,'Bud 22_23'!$P$479,'Bud 22_23'!$N$480,'Bud 22_23'!$P$480,'Bud 22_23'!$N$482,'Bud 22_23'!$P$482,'Bud 22_23'!$N$483,'Bud 22_23'!$P$483,'Bud 22_23'!$J$484,'Bud 22_23'!$L$484,'Bud 22_23'!$N$484,'Bud 22_23'!$P$484,'Bud 22_23'!$N$485,'Bud 22_23'!$P$485</definedName>
    <definedName name="QB_FORMULA_6" localSheetId="0" hidden="1">'Bud 22_23'!$N$55,'Bud 22_23'!$P$55,'Bud 22_23'!$N$56,'Bud 22_23'!$P$56,'Bud 22_23'!$J$57,'Bud 22_23'!$L$57,'Bud 22_23'!$N$57,'Bud 22_23'!$P$57,'Bud 22_23'!$N$60,'Bud 22_23'!$P$60,'Bud 22_23'!$N$61,'Bud 22_23'!$P$61,'Bud 22_23'!$N$62,'Bud 22_23'!$P$62,'Bud 22_23'!$N$63,'Bud 22_23'!$P$63</definedName>
    <definedName name="QB_FORMULA_60" localSheetId="0" hidden="1">'Bud 22_23'!$N$488,'Bud 22_23'!$P$488,'Bud 22_23'!$N$489,'Bud 22_23'!$P$489,'Bud 22_23'!$J$490,'Bud 22_23'!$L$490,'Bud 22_23'!$N$490,'Bud 22_23'!$P$490,'Bud 22_23'!$N$491,'Bud 22_23'!$P$491,'Bud 22_23'!$N$492,'Bud 22_23'!$P$492,'Bud 22_23'!$N$493,'Bud 22_23'!$P$493,'Bud 22_23'!$N$495,'Bud 22_23'!$P$495</definedName>
    <definedName name="QB_FORMULA_61" localSheetId="0" hidden="1">'Bud 22_23'!$N$496,'Bud 22_23'!$P$496,'Bud 22_23'!$N$497,'Bud 22_23'!$P$497,'Bud 22_23'!$J$498,'Bud 22_23'!$L$498,'Bud 22_23'!$N$498,'Bud 22_23'!$P$498,'Bud 22_23'!$N$499,'Bud 22_23'!$P$499,'Bud 22_23'!$N$500,'Bud 22_23'!$P$500,'Bud 22_23'!$N$501,'Bud 22_23'!$P$501,'Bud 22_23'!$J$502,'Bud 22_23'!$L$502</definedName>
    <definedName name="QB_FORMULA_62" localSheetId="0" hidden="1">'Bud 22_23'!$N$502,'Bud 22_23'!$P$502,'Bud 22_23'!$N$503,'Bud 22_23'!$P$503,'Bud 22_23'!$N$504,'Bud 22_23'!$P$504,'Bud 22_23'!$J$505,'Bud 22_23'!$L$505,'Bud 22_23'!$N$505,'Bud 22_23'!$P$505,'Bud 22_23'!$N$506,'Bud 22_23'!$P$506,'Bud 22_23'!$N$509,'Bud 22_23'!$P$509,'Bud 22_23'!$N$510,'Bud 22_23'!$P$510</definedName>
    <definedName name="QB_FORMULA_63" localSheetId="0" hidden="1">'Bud 22_23'!$N$511,'Bud 22_23'!$P$511,'Bud 22_23'!$N$512,'Bud 22_23'!$P$512,'Bud 22_23'!$J$513,'Bud 22_23'!$L$513,'Bud 22_23'!$N$513,'Bud 22_23'!$P$513,'Bud 22_23'!$N$514,'Bud 22_23'!$P$514,'Bud 22_23'!$N$515,'Bud 22_23'!$P$515,'Bud 22_23'!$N$516,'Bud 22_23'!$P$516,'Bud 22_23'!$N$519,'Bud 22_23'!$P$519</definedName>
    <definedName name="QB_FORMULA_64" localSheetId="0" hidden="1">'Bud 22_23'!$N$520,'Bud 22_23'!$P$520,'Bud 22_23'!$N$521,'Bud 22_23'!$P$521,'Bud 22_23'!$N$522,'Bud 22_23'!$P$522,'Bud 22_23'!$N$523,'Bud 22_23'!$P$523,'Bud 22_23'!$J$524,'Bud 22_23'!$L$524,'Bud 22_23'!$N$524,'Bud 22_23'!$P$524,'Bud 22_23'!$N$525,'Bud 22_23'!$P$525,'Bud 22_23'!$J$526,'Bud 22_23'!$L$526</definedName>
    <definedName name="QB_FORMULA_65" localSheetId="0" hidden="1">'Bud 22_23'!$N$526,'Bud 22_23'!$P$526,'Bud 22_23'!$N$527,'Bud 22_23'!$P$527,'Bud 22_23'!$N$530,'Bud 22_23'!$P$530,'Bud 22_23'!$N$531,'Bud 22_23'!$P$531,'Bud 22_23'!$N$532,'Bud 22_23'!$P$532,'Bud 22_23'!$N$533,'Bud 22_23'!$P$533,'Bud 22_23'!$N$534,'Bud 22_23'!$P$534,'Bud 22_23'!$N$535,'Bud 22_23'!$P$535</definedName>
    <definedName name="QB_FORMULA_66" localSheetId="0" hidden="1">'Bud 22_23'!$J$536,'Bud 22_23'!$L$536,'Bud 22_23'!$N$536,'Bud 22_23'!$P$536,'Bud 22_23'!$N$538,'Bud 22_23'!$P$538,'Bud 22_23'!$N$539,'Bud 22_23'!$P$539,'Bud 22_23'!$N$540,'Bud 22_23'!$P$540,'Bud 22_23'!$N$541,'Bud 22_23'!$P$541,'Bud 22_23'!$N$542,'Bud 22_23'!$P$542,'Bud 22_23'!$N$543,'Bud 22_23'!$P$543</definedName>
    <definedName name="QB_FORMULA_67" localSheetId="0" hidden="1">'Bud 22_23'!$N$544,'Bud 22_23'!$P$544,'Bud 22_23'!$N$545,'Bud 22_23'!$P$545,'Bud 22_23'!$J$546,'Bud 22_23'!$L$546,'Bud 22_23'!$N$546,'Bud 22_23'!$P$546,'Bud 22_23'!$N$547,'Bud 22_23'!$P$547,'Bud 22_23'!$J$548,'Bud 22_23'!$L$548,'Bud 22_23'!$N$548,'Bud 22_23'!$P$548,'Bud 22_23'!$N$550,'Bud 22_23'!$P$550</definedName>
    <definedName name="QB_FORMULA_68" localSheetId="0" hidden="1">'Bud 22_23'!$N$551,'Bud 22_23'!$P$551,'Bud 22_23'!$J$552,'Bud 22_23'!$L$552,'Bud 22_23'!$N$552,'Bud 22_23'!$P$552,'Bud 22_23'!$N$553,'Bud 22_23'!$P$553,'Bud 22_23'!$N$554,'Bud 22_23'!$P$554,'Bud 22_23'!$N$555,'Bud 22_23'!$P$555,'Bud 22_23'!$N$556,'Bud 22_23'!$P$556,'Bud 22_23'!$N$558,'Bud 22_23'!$P$558</definedName>
    <definedName name="QB_FORMULA_69" localSheetId="0" hidden="1">'Bud 22_23'!$N$559,'Bud 22_23'!$P$559,'Bud 22_23'!$N$560,'Bud 22_23'!$P$560,'Bud 22_23'!$N$561,'Bud 22_23'!$P$561,'Bud 22_23'!$N$562,'Bud 22_23'!$P$562,'Bud 22_23'!$J$563,'Bud 22_23'!$L$563,'Bud 22_23'!$N$563,'Bud 22_23'!$P$563,'Bud 22_23'!$N$564,'Bud 22_23'!$P$564,'Bud 22_23'!$N$565,'Bud 22_23'!$P$565</definedName>
    <definedName name="QB_FORMULA_7" localSheetId="0" hidden="1">'Bud 22_23'!$N$64,'Bud 22_23'!$P$64,'Bud 22_23'!$N$65,'Bud 22_23'!$P$65,'Bud 22_23'!$N$66,'Bud 22_23'!$P$66,'Bud 22_23'!$N$67,'Bud 22_23'!$P$67,'Bud 22_23'!$N$68,'Bud 22_23'!$P$68,'Bud 22_23'!$N$69,'Bud 22_23'!$P$69,'Bud 22_23'!$N$70,'Bud 22_23'!$P$70,'Bud 22_23'!$N$71,'Bud 22_23'!$P$71</definedName>
    <definedName name="QB_FORMULA_70" localSheetId="0" hidden="1">'Bud 22_23'!$N$566,'Bud 22_23'!$P$566,'Bud 22_23'!$N$567,'Bud 22_23'!$P$567,'Bud 22_23'!$N$568,'Bud 22_23'!$P$568,'Bud 22_23'!$N$570,'Bud 22_23'!$P$570,'Bud 22_23'!$N$571,'Bud 22_23'!$P$571,'Bud 22_23'!$N$572,'Bud 22_23'!$P$572,'Bud 22_23'!$J$573,'Bud 22_23'!$L$573,'Bud 22_23'!$N$573,'Bud 22_23'!$P$573</definedName>
    <definedName name="QB_FORMULA_71" localSheetId="0" hidden="1">'Bud 22_23'!$N$574,'Bud 22_23'!$P$574,'Bud 22_23'!$N$575,'Bud 22_23'!$P$575,'Bud 22_23'!$N$576,'Bud 22_23'!$P$576,'Bud 22_23'!$N$577,'Bud 22_23'!$P$577,'Bud 22_23'!$N$578,'Bud 22_23'!$P$578,'Bud 22_23'!$N$579,'Bud 22_23'!$P$579,'Bud 22_23'!$N$581,'Bud 22_23'!$P$581,'Bud 22_23'!$N$582,'Bud 22_23'!$P$582</definedName>
    <definedName name="QB_FORMULA_72" localSheetId="0" hidden="1">'Bud 22_23'!$J$583,'Bud 22_23'!$L$583,'Bud 22_23'!$N$583,'Bud 22_23'!$P$583,'Bud 22_23'!$N$584,'Bud 22_23'!$P$584,'Bud 22_23'!$N$585,'Bud 22_23'!$P$585,'Bud 22_23'!$J$586,'Bud 22_23'!$L$586,'Bud 22_23'!$N$586,'Bud 22_23'!$P$586,'Bud 22_23'!$N$587,'Bud 22_23'!$P$587,'Bud 22_23'!$N$589,'Bud 22_23'!$P$589</definedName>
    <definedName name="QB_FORMULA_73" localSheetId="0" hidden="1">'Bud 22_23'!$N$590,'Bud 22_23'!$P$590,'Bud 22_23'!$N$591,'Bud 22_23'!$P$591,'Bud 22_23'!$N$592,'Bud 22_23'!$P$592,'Bud 22_23'!$N$593,'Bud 22_23'!$P$593,'Bud 22_23'!$N$594,'Bud 22_23'!$P$594,'Bud 22_23'!$N$595,'Bud 22_23'!$P$595,'Bud 22_23'!$N$596,'Bud 22_23'!$P$596,'Bud 22_23'!$N$598,'Bud 22_23'!$P$598</definedName>
    <definedName name="QB_FORMULA_74" localSheetId="0" hidden="1">'Bud 22_23'!$N$599,'Bud 22_23'!$P$599,'Bud 22_23'!$N$601,'Bud 22_23'!$P$601,'Bud 22_23'!$N$602,'Bud 22_23'!$P$602,'Bud 22_23'!$N$603,'Bud 22_23'!$P$603,'Bud 22_23'!$J$604,'Bud 22_23'!$L$604,'Bud 22_23'!$N$604,'Bud 22_23'!$P$604,'Bud 22_23'!$N$605,'Bud 22_23'!$P$605,'Bud 22_23'!$J$606,'Bud 22_23'!$L$606</definedName>
    <definedName name="QB_FORMULA_75" localSheetId="0" hidden="1">'Bud 22_23'!$N$606,'Bud 22_23'!$P$606,'Bud 22_23'!$N$607,'Bud 22_23'!$P$607,'Bud 22_23'!$N$608,'Bud 22_23'!$P$608,'Bud 22_23'!$N$609,'Bud 22_23'!$P$609,'Bud 22_23'!$N$610,'Bud 22_23'!$P$610,'Bud 22_23'!$N$611,'Bud 22_23'!$P$611,'Bud 22_23'!$N$612,'Bud 22_23'!$P$612,'Bud 22_23'!$N$613,'Bud 22_23'!$P$613</definedName>
    <definedName name="QB_FORMULA_76" localSheetId="0" hidden="1">'Bud 22_23'!$N$614,'Bud 22_23'!$P$614,'Bud 22_23'!$N$616,'Bud 22_23'!$P$616,'Bud 22_23'!$N$617,'Bud 22_23'!$P$617,'Bud 22_23'!$J$618,'Bud 22_23'!$L$618,'Bud 22_23'!$N$618,'Bud 22_23'!$P$618,'Bud 22_23'!$N$621,'Bud 22_23'!$P$621,'Bud 22_23'!$N$622,'Bud 22_23'!$P$622,'Bud 22_23'!$J$623,'Bud 22_23'!$L$623</definedName>
    <definedName name="QB_FORMULA_77" localSheetId="0" hidden="1">'Bud 22_23'!$N$623,'Bud 22_23'!$P$623,'Bud 22_23'!$N$625,'Bud 22_23'!$P$625,'Bud 22_23'!$N$626,'Bud 22_23'!$P$626,'Bud 22_23'!$J$627,'Bud 22_23'!$L$627,'Bud 22_23'!$N$627,'Bud 22_23'!$P$627,'Bud 22_23'!$N$629,'Bud 22_23'!$P$629,'Bud 22_23'!$N$630,'Bud 22_23'!$P$630,'Bud 22_23'!$J$631,'Bud 22_23'!$L$631</definedName>
    <definedName name="QB_FORMULA_78" localSheetId="0" hidden="1">'Bud 22_23'!$N$631,'Bud 22_23'!$P$631,'Bud 22_23'!$N$632,'Bud 22_23'!$P$632,'Bud 22_23'!$N$634,'Bud 22_23'!$P$634,'Bud 22_23'!$N$635,'Bud 22_23'!$P$635,'Bud 22_23'!$N$636,'Bud 22_23'!$P$636,'Bud 22_23'!$N$637,'Bud 22_23'!$P$637,'Bud 22_23'!$N$638,'Bud 22_23'!$P$638,'Bud 22_23'!$J$639,'Bud 22_23'!$L$639</definedName>
    <definedName name="QB_FORMULA_79" localSheetId="0" hidden="1">'Bud 22_23'!$N$639,'Bud 22_23'!$P$639,'Bud 22_23'!$N$640,'Bud 22_23'!$P$640,'Bud 22_23'!$N$641,'Bud 22_23'!$P$641,'Bud 22_23'!$J$642,'Bud 22_23'!$L$642,'Bud 22_23'!$N$642,'Bud 22_23'!$P$642,'Bud 22_23'!$N$643,'Bud 22_23'!$P$643,'Bud 22_23'!$N$644,'Bud 22_23'!$P$644,'Bud 22_23'!$N$645,'Bud 22_23'!$P$645</definedName>
    <definedName name="QB_FORMULA_8" localSheetId="0" hidden="1">'Bud 22_23'!$N$72,'Bud 22_23'!$P$72,'Bud 22_23'!$N$73,'Bud 22_23'!$P$73,'Bud 22_23'!$N$74,'Bud 22_23'!$P$74,'Bud 22_23'!$N$75,'Bud 22_23'!$P$75,'Bud 22_23'!$J$76,'Bud 22_23'!$L$76,'Bud 22_23'!$N$76,'Bud 22_23'!$P$76,'Bud 22_23'!$N$78,'Bud 22_23'!$P$78,'Bud 22_23'!$N$79,'Bud 22_23'!$P$79</definedName>
    <definedName name="QB_FORMULA_80" localSheetId="0" hidden="1">'Bud 22_23'!$N$647,'Bud 22_23'!$P$647,'Bud 22_23'!$N$648,'Bud 22_23'!$P$648,'Bud 22_23'!$N$649,'Bud 22_23'!$P$649,'Bud 22_23'!$N$650,'Bud 22_23'!$P$650,'Bud 22_23'!$N$651,'Bud 22_23'!$P$651,'Bud 22_23'!$J$652,'Bud 22_23'!$L$652,'Bud 22_23'!$N$652,'Bud 22_23'!$P$652,'Bud 22_23'!$N$653,'Bud 22_23'!$P$653</definedName>
    <definedName name="QB_FORMULA_81" localSheetId="0" hidden="1">'Bud 22_23'!$N$655,'Bud 22_23'!$P$655,'Bud 22_23'!$N$656,'Bud 22_23'!$P$656,'Bud 22_23'!$N$657,'Bud 22_23'!$P$657,'Bud 22_23'!$N$658,'Bud 22_23'!$P$658,'Bud 22_23'!$N$659,'Bud 22_23'!$P$659,'Bud 22_23'!$J$660,'Bud 22_23'!$L$660,'Bud 22_23'!$N$660,'Bud 22_23'!$P$660,'Bud 22_23'!$N$661,'Bud 22_23'!$P$661</definedName>
    <definedName name="QB_FORMULA_82" localSheetId="0" hidden="1">'Bud 22_23'!$N$662,'Bud 22_23'!$P$662,'Bud 22_23'!$N$663,'Bud 22_23'!$P$663,'Bud 22_23'!$N$664,'Bud 22_23'!$P$664,'Bud 22_23'!$N$666,'Bud 22_23'!$P$666,'Bud 22_23'!$N$667,'Bud 22_23'!$P$667,'Bud 22_23'!$J$668,'Bud 22_23'!$L$668,'Bud 22_23'!$N$668,'Bud 22_23'!$P$668,'Bud 22_23'!$N$669,'Bud 22_23'!$P$669</definedName>
    <definedName name="QB_FORMULA_83" localSheetId="0" hidden="1">'Bud 22_23'!$N$670,'Bud 22_23'!$P$670,'Bud 22_23'!$N$671,'Bud 22_23'!$P$671,'Bud 22_23'!$N$672,'Bud 22_23'!$P$672,'Bud 22_23'!$N$673,'Bud 22_23'!$P$673,'Bud 22_23'!$N$674,'Bud 22_23'!$P$674,'Bud 22_23'!$N$675,'Bud 22_23'!$P$675,'Bud 22_23'!$N$676,'Bud 22_23'!$P$676,'Bud 22_23'!$N$677,'Bud 22_23'!$P$677</definedName>
    <definedName name="QB_FORMULA_84" localSheetId="0" hidden="1">'Bud 22_23'!$N$678,'Bud 22_23'!$P$678,'Bud 22_23'!$N$679,'Bud 22_23'!$P$679,'Bud 22_23'!$N$680,'Bud 22_23'!$P$680,'Bud 22_23'!$N$681,'Bud 22_23'!$P$681,'Bud 22_23'!$N$682,'Bud 22_23'!$P$682,'Bud 22_23'!$N$683,'Bud 22_23'!$P$683,'Bud 22_23'!$J$684,'Bud 22_23'!$L$684,'Bud 22_23'!$N$684,'Bud 22_23'!$P$684</definedName>
    <definedName name="QB_FORMULA_85" localSheetId="0" hidden="1">'Bud 22_23'!$N$686,'Bud 22_23'!$P$686,'Bud 22_23'!$N$688,'Bud 22_23'!$P$688,'Bud 22_23'!$N$689,'Bud 22_23'!$P$689,'Bud 22_23'!$N$691,'Bud 22_23'!$P$691,'Bud 22_23'!$N$692,'Bud 22_23'!$P$692,'Bud 22_23'!$N$693,'Bud 22_23'!$P$693,'Bud 22_23'!$J$694,'Bud 22_23'!$L$694,'Bud 22_23'!$N$694,'Bud 22_23'!$P$694</definedName>
    <definedName name="QB_FORMULA_86" localSheetId="0" hidden="1">'Bud 22_23'!$N$695,'Bud 22_23'!$P$695,'Bud 22_23'!$N$696,'Bud 22_23'!$P$696,'Bud 22_23'!$N$698,'Bud 22_23'!$P$698,'Bud 22_23'!$N$699,'Bud 22_23'!$P$699,'Bud 22_23'!$N$700,'Bud 22_23'!$P$700,'Bud 22_23'!$N$701,'Bud 22_23'!$P$701,'Bud 22_23'!$N$702,'Bud 22_23'!$P$702,'Bud 22_23'!$J$703,'Bud 22_23'!$L$703</definedName>
    <definedName name="QB_FORMULA_87" localSheetId="0" hidden="1">'Bud 22_23'!$N$703,'Bud 22_23'!$P$703,'Bud 22_23'!$N$704,'Bud 22_23'!$P$704,'Bud 22_23'!$N$705,'Bud 22_23'!$P$705,'Bud 22_23'!$J$706,'Bud 22_23'!$L$706,'Bud 22_23'!$N$706,'Bud 22_23'!$P$706,'Bud 22_23'!$N$707,'Bud 22_23'!$P$707,'Bud 22_23'!$N$709,'Bud 22_23'!$P$709,'Bud 22_23'!$N$710,'Bud 22_23'!$P$710</definedName>
    <definedName name="QB_FORMULA_88" localSheetId="0" hidden="1">'Bud 22_23'!$N$711,'Bud 22_23'!$P$711,'Bud 22_23'!$N$712,'Bud 22_23'!$P$712,'Bud 22_23'!$N$713,'Bud 22_23'!$P$713,'Bud 22_23'!$N$714,'Bud 22_23'!$P$714,'Bud 22_23'!$J$715,'Bud 22_23'!$L$715,'Bud 22_23'!$N$715,'Bud 22_23'!$P$715,'Bud 22_23'!$N$716,'Bud 22_23'!$P$716,'Bud 22_23'!$N$717,'Bud 22_23'!$P$717</definedName>
    <definedName name="QB_FORMULA_89" localSheetId="0" hidden="1">'Bud 22_23'!$N$718,'Bud 22_23'!$P$718,'Bud 22_23'!$N$719,'Bud 22_23'!$P$719,'Bud 22_23'!$N$720,'Bud 22_23'!$P$720,'Bud 22_23'!$N$721,'Bud 22_23'!$P$721,'Bud 22_23'!$N$722,'Bud 22_23'!$P$722,'Bud 22_23'!$N$724,'Bud 22_23'!$P$724,'Bud 22_23'!$N$725,'Bud 22_23'!$P$725,'Bud 22_23'!$N$726,'Bud 22_23'!$P$726</definedName>
    <definedName name="QB_FORMULA_9" localSheetId="0" hidden="1">'Bud 22_23'!$N$80,'Bud 22_23'!$P$80,'Bud 22_23'!$N$81,'Bud 22_23'!$P$81,'Bud 22_23'!$N$82,'Bud 22_23'!$P$82,'Bud 22_23'!$N$83,'Bud 22_23'!$P$83,'Bud 22_23'!$N$84,'Bud 22_23'!$P$84,'Bud 22_23'!$N$85,'Bud 22_23'!$P$85,'Bud 22_23'!$N$86,'Bud 22_23'!$P$86,'Bud 22_23'!$N$87,'Bud 22_23'!$P$87</definedName>
    <definedName name="QB_FORMULA_90" localSheetId="0" hidden="1">'Bud 22_23'!$N$727,'Bud 22_23'!$P$727,'Bud 22_23'!$N$728,'Bud 22_23'!$P$728,'Bud 22_23'!$N$729,'Bud 22_23'!$P$729,'Bud 22_23'!$N$730,'Bud 22_23'!$P$730,'Bud 22_23'!$J$731,'Bud 22_23'!$L$731,'Bud 22_23'!$N$731,'Bud 22_23'!$P$731,'Bud 22_23'!$N$732,'Bud 22_23'!$P$732,'Bud 22_23'!$J$733,'Bud 22_23'!$L$733</definedName>
    <definedName name="QB_FORMULA_91" localSheetId="0" hidden="1">'Bud 22_23'!$N$733,'Bud 22_23'!$P$733,'Bud 22_23'!$N$735,'Bud 22_23'!$P$735,'Bud 22_23'!$N$736,'Bud 22_23'!$P$736,'Bud 22_23'!$N$737,'Bud 22_23'!$P$737,'Bud 22_23'!$N$738,'Bud 22_23'!$P$738,'Bud 22_23'!$N$739,'Bud 22_23'!$P$739,'Bud 22_23'!$N$740,'Bud 22_23'!$P$740,'Bud 22_23'!$N$741,'Bud 22_23'!$P$741</definedName>
    <definedName name="QB_FORMULA_92" localSheetId="0" hidden="1">'Bud 22_23'!$N$742,'Bud 22_23'!$P$742,'Bud 22_23'!$N$743,'Bud 22_23'!$P$743,'Bud 22_23'!$N$744,'Bud 22_23'!$P$744,'Bud 22_23'!$N$746,'Bud 22_23'!$P$746,'Bud 22_23'!$N$747,'Bud 22_23'!$P$747,'Bud 22_23'!$N$748,'Bud 22_23'!$P$748,'Bud 22_23'!$N$749,'Bud 22_23'!$P$749,'Bud 22_23'!$N$750,'Bud 22_23'!$P$750</definedName>
    <definedName name="QB_FORMULA_93" localSheetId="0" hidden="1">'Bud 22_23'!$N$751,'Bud 22_23'!$P$751,'Bud 22_23'!$N$752,'Bud 22_23'!$P$752,'Bud 22_23'!$N$753,'Bud 22_23'!$P$753,'Bud 22_23'!$N$754,'Bud 22_23'!$P$754,'Bud 22_23'!$N$755,'Bud 22_23'!$P$755,'Bud 22_23'!$N$756,'Bud 22_23'!$P$756,'Bud 22_23'!$N$757,'Bud 22_23'!$P$757,'Bud 22_23'!$J$758,'Bud 22_23'!$L$758</definedName>
    <definedName name="QB_FORMULA_94" localSheetId="0" hidden="1">'Bud 22_23'!$N$758,'Bud 22_23'!$P$758,'Bud 22_23'!$N$759,'Bud 22_23'!$P$759,'Bud 22_23'!$N$760,'Bud 22_23'!$P$760,'Bud 22_23'!$N$761,'Bud 22_23'!$P$761,'Bud 22_23'!$N$762,'Bud 22_23'!$P$762,'Bud 22_23'!$N$763,'Bud 22_23'!$P$763,'Bud 22_23'!$N$765,'Bud 22_23'!$P$765,'Bud 22_23'!$N$766,'Bud 22_23'!$P$766</definedName>
    <definedName name="QB_FORMULA_95" localSheetId="0" hidden="1">'Bud 22_23'!$N$767,'Bud 22_23'!$P$767,'Bud 22_23'!$N$768,'Bud 22_23'!$P$768,'Bud 22_23'!$N$769,'Bud 22_23'!$P$769,'Bud 22_23'!$N$770,'Bud 22_23'!$P$770,'Bud 22_23'!$N$771,'Bud 22_23'!$P$771,'Bud 22_23'!$J$772,'Bud 22_23'!$L$772,'Bud 22_23'!$N$772,'Bud 22_23'!$P$772,'Bud 22_23'!$N$774,'Bud 22_23'!$P$774</definedName>
    <definedName name="QB_FORMULA_96" localSheetId="0" hidden="1">'Bud 22_23'!$N$775,'Bud 22_23'!$P$775,'Bud 22_23'!$N$776,'Bud 22_23'!$P$776,'Bud 22_23'!$N$777,'Bud 22_23'!$P$777,'Bud 22_23'!$N$778,'Bud 22_23'!$P$778,'Bud 22_23'!$J$779,'Bud 22_23'!$L$779,'Bud 22_23'!$N$779,'Bud 22_23'!$P$779,'Bud 22_23'!$N$780,'Bud 22_23'!$P$780,'Bud 22_23'!$N$781,'Bud 22_23'!$P$781</definedName>
    <definedName name="QB_FORMULA_97" localSheetId="0" hidden="1">'Bud 22_23'!$N$783,'Bud 22_23'!$P$783,'Bud 22_23'!$N$784,'Bud 22_23'!$P$784,'Bud 22_23'!$N$785,'Bud 22_23'!$P$785,'Bud 22_23'!$J$786,'Bud 22_23'!$L$786,'Bud 22_23'!$N$786,'Bud 22_23'!$P$786,'Bud 22_23'!$N$787,'Bud 22_23'!$P$787,'Bud 22_23'!$N$788,'Bud 22_23'!$P$788,'Bud 22_23'!$N$789,'Bud 22_23'!$P$789</definedName>
    <definedName name="QB_FORMULA_98" localSheetId="0" hidden="1">'Bud 22_23'!$N$790,'Bud 22_23'!$P$790,'Bud 22_23'!$N$791,'Bud 22_23'!$P$791,'Bud 22_23'!$N$792,'Bud 22_23'!$P$792,'Bud 22_23'!$N$793,'Bud 22_23'!$P$793,'Bud 22_23'!$N$794,'Bud 22_23'!$P$794,'Bud 22_23'!$N$795,'Bud 22_23'!$P$795,'Bud 22_23'!$N$797,'Bud 22_23'!$P$797,'Bud 22_23'!$N$798,'Bud 22_23'!$P$798</definedName>
    <definedName name="QB_FORMULA_99" localSheetId="0" hidden="1">'Bud 22_23'!$N$799,'Bud 22_23'!$P$799,'Bud 22_23'!$N$800,'Bud 22_23'!$P$800,'Bud 22_23'!$N$801,'Bud 22_23'!$P$801,'Bud 22_23'!$N$802,'Bud 22_23'!$P$802,'Bud 22_23'!$N$803,'Bud 22_23'!$P$803,'Bud 22_23'!$J$804,'Bud 22_23'!$L$804,'Bud 22_23'!$N$804,'Bud 22_23'!$P$804,'Bud 22_23'!$N$805,'Bud 22_23'!$P$805</definedName>
    <definedName name="QB_ROW_100240" localSheetId="0" hidden="1">'Bud 22_23'!$E$953</definedName>
    <definedName name="QB_ROW_101260" localSheetId="0" hidden="1">'Bud 22_23'!$G$112</definedName>
    <definedName name="QB_ROW_102260" localSheetId="0" hidden="1">'Bud 22_23'!$G$114</definedName>
    <definedName name="QB_ROW_10260" localSheetId="0" hidden="1">'Bud 22_23'!$G$122</definedName>
    <definedName name="QB_ROW_103240" localSheetId="0" hidden="1">'Bud 22_23'!$E$1007</definedName>
    <definedName name="QB_ROW_104260" localSheetId="0" hidden="1">'Bud 22_23'!$G$459</definedName>
    <definedName name="QB_ROW_105060" localSheetId="0" hidden="1">'Bud 22_23'!$G$464</definedName>
    <definedName name="QB_ROW_105270" localSheetId="0" hidden="1">'Bud 22_23'!$H$466</definedName>
    <definedName name="QB_ROW_105360" localSheetId="0" hidden="1">'Bud 22_23'!$G$467</definedName>
    <definedName name="QB_ROW_106040" localSheetId="0" hidden="1">'Bud 22_23'!$E$588</definedName>
    <definedName name="QB_ROW_106250" localSheetId="0" hidden="1">'Bud 22_23'!$F$683</definedName>
    <definedName name="QB_ROW_106340" localSheetId="0" hidden="1">'Bud 22_23'!$E$684</definedName>
    <definedName name="QB_ROW_107240" localSheetId="0" hidden="1">'Bud 22_23'!$E$949</definedName>
    <definedName name="QB_ROW_108250" localSheetId="0" hidden="1">'Bud 22_23'!$F$592</definedName>
    <definedName name="QB_ROW_109240" localSheetId="0" hidden="1">'Bud 22_23'!$E$991</definedName>
    <definedName name="QB_ROW_110240" localSheetId="0" hidden="1">'Bud 22_23'!$E$1018</definedName>
    <definedName name="QB_ROW_111040" localSheetId="0" hidden="1">'Bud 22_23'!$E$6</definedName>
    <definedName name="QB_ROW_111250" localSheetId="0" hidden="1">'Bud 22_23'!$F$136</definedName>
    <definedName name="QB_ROW_111340" localSheetId="0" hidden="1">'Bud 22_23'!$E$137</definedName>
    <definedName name="QB_ROW_112240" localSheetId="0" hidden="1">'Bud 22_23'!$E$869</definedName>
    <definedName name="QB_ROW_11240" localSheetId="0" hidden="1">'Bud 22_23'!$E$976</definedName>
    <definedName name="QB_ROW_113260" localSheetId="0" hidden="1">'Bud 22_23'!$G$53</definedName>
    <definedName name="QB_ROW_114270" localSheetId="0" hidden="1">'Bud 22_23'!$H$85</definedName>
    <definedName name="QB_ROW_115040" localSheetId="0" hidden="1">'Bud 22_23'!$E$215</definedName>
    <definedName name="QB_ROW_115250" localSheetId="0" hidden="1">'Bud 22_23'!$F$504</definedName>
    <definedName name="QB_ROW_115340" localSheetId="0" hidden="1">'Bud 22_23'!$E$505</definedName>
    <definedName name="QB_ROW_116050" localSheetId="0" hidden="1">'Bud 22_23'!$F$808</definedName>
    <definedName name="QB_ROW_116260" localSheetId="0" hidden="1">'Bud 22_23'!$G$814</definedName>
    <definedName name="QB_ROW_116350" localSheetId="0" hidden="1">'Bud 22_23'!$F$815</definedName>
    <definedName name="QB_ROW_117250" localSheetId="0" hidden="1">'Bud 22_23'!$F$287</definedName>
    <definedName name="QB_ROW_118050" localSheetId="0" hidden="1">'Bud 22_23'!$F$345</definedName>
    <definedName name="QB_ROW_118260" localSheetId="0" hidden="1">'Bud 22_23'!$G$349</definedName>
    <definedName name="QB_ROW_118350" localSheetId="0" hidden="1">'Bud 22_23'!$F$350</definedName>
    <definedName name="QB_ROW_119250" localSheetId="0" hidden="1">'Bud 22_23'!$F$295</definedName>
    <definedName name="QB_ROW_120250" localSheetId="0" hidden="1">'Bud 22_23'!$F$296</definedName>
    <definedName name="QB_ROW_121260" localSheetId="0" hidden="1">'Bud 22_23'!$G$799</definedName>
    <definedName name="QB_ROW_122250" localSheetId="0" hidden="1">'Bud 22_23'!$F$329</definedName>
    <definedName name="QB_ROW_12240" localSheetId="0" hidden="1">'Bud 22_23'!$E$979</definedName>
    <definedName name="QB_ROW_123240" localSheetId="0" hidden="1">'Bud 22_23'!$E$896</definedName>
    <definedName name="QB_ROW_124260" localSheetId="0" hidden="1">'Bud 22_23'!$G$558</definedName>
    <definedName name="QB_ROW_125250" localSheetId="0" hidden="1">'Bud 22_23'!$F$790</definedName>
    <definedName name="QB_ROW_126050" localSheetId="0" hidden="1">'Bud 22_23'!$F$458</definedName>
    <definedName name="QB_ROW_126260" localSheetId="0" hidden="1">'Bud 22_23'!$G$478</definedName>
    <definedName name="QB_ROW_126350" localSheetId="0" hidden="1">'Bud 22_23'!$F$479</definedName>
    <definedName name="QB_ROW_127260" localSheetId="0" hidden="1">'Bud 22_23'!$G$355</definedName>
    <definedName name="QB_ROW_128260" localSheetId="0" hidden="1">'Bud 22_23'!$G$352</definedName>
    <definedName name="QB_ROW_129260" localSheetId="0" hidden="1">'Bud 22_23'!$G$354</definedName>
    <definedName name="QB_ROW_130260" localSheetId="0" hidden="1">'Bud 22_23'!$G$353</definedName>
    <definedName name="QB_ROW_131050" localSheetId="0" hidden="1">'Bud 22_23'!$F$359</definedName>
    <definedName name="QB_ROW_131260" localSheetId="0" hidden="1">'Bud 22_23'!$G$364</definedName>
    <definedName name="QB_ROW_131350" localSheetId="0" hidden="1">'Bud 22_23'!$F$365</definedName>
    <definedName name="QB_ROW_132250" localSheetId="0" hidden="1">'Bud 22_23'!$F$307</definedName>
    <definedName name="QB_ROW_13240" localSheetId="0" hidden="1">'Bud 22_23'!$E$871</definedName>
    <definedName name="QB_ROW_133050" localSheetId="0" hidden="1">'Bud 22_23'!$F$377</definedName>
    <definedName name="QB_ROW_133260" localSheetId="0" hidden="1">'Bud 22_23'!$G$391</definedName>
    <definedName name="QB_ROW_133350" localSheetId="0" hidden="1">'Bud 22_23'!$F$392</definedName>
    <definedName name="QB_ROW_134250" localSheetId="0" hidden="1">'Bud 22_23'!$F$965</definedName>
    <definedName name="QB_ROW_135250" localSheetId="0" hidden="1">'Bud 22_23'!$F$963</definedName>
    <definedName name="QB_ROW_136050" localSheetId="0" hidden="1">'Bud 22_23'!$F$437</definedName>
    <definedName name="QB_ROW_136260" localSheetId="0" hidden="1">'Bud 22_23'!$G$441</definedName>
    <definedName name="QB_ROW_136350" localSheetId="0" hidden="1">'Bud 22_23'!$F$442</definedName>
    <definedName name="QB_ROW_137250" localSheetId="0" hidden="1">'Bud 22_23'!$F$434</definedName>
    <definedName name="QB_ROW_138250" localSheetId="0" hidden="1">'Bud 22_23'!$F$436</definedName>
    <definedName name="QB_ROW_139240" localSheetId="0" hidden="1">'Bud 22_23'!$E$977</definedName>
    <definedName name="QB_ROW_140240" localSheetId="0" hidden="1">'Bud 22_23'!$E$990</definedName>
    <definedName name="QB_ROW_141050" localSheetId="0" hidden="1">'Bud 22_23'!$F$446</definedName>
    <definedName name="QB_ROW_141260" localSheetId="0" hidden="1">'Bud 22_23'!$G$449</definedName>
    <definedName name="QB_ROW_141350" localSheetId="0" hidden="1">'Bud 22_23'!$F$450</definedName>
    <definedName name="QB_ROW_14240" localSheetId="0" hidden="1">'Bud 22_23'!$E$884</definedName>
    <definedName name="QB_ROW_146250" localSheetId="0" hidden="1">'Bud 22_23'!$F$966</definedName>
    <definedName name="QB_ROW_147270" localSheetId="0" hidden="1">'Bud 22_23'!$H$409</definedName>
    <definedName name="QB_ROW_148250" localSheetId="0" hidden="1">'Bud 22_23'!$F$564</definedName>
    <definedName name="QB_ROW_149270" localSheetId="0" hidden="1">'Bud 22_23'!$H$408</definedName>
    <definedName name="QB_ROW_150270" localSheetId="0" hidden="1">'Bud 22_23'!$H$322</definedName>
    <definedName name="QB_ROW_151040" localSheetId="0" hidden="1">'Bud 22_23'!$E$507</definedName>
    <definedName name="QB_ROW_151250" localSheetId="0" hidden="1">'Bud 22_23'!$F$585</definedName>
    <definedName name="QB_ROW_151340" localSheetId="0" hidden="1">'Bud 22_23'!$E$586</definedName>
    <definedName name="QB_ROW_152260" localSheetId="0" hidden="1">'Bud 22_23'!$G$774</definedName>
    <definedName name="QB_ROW_15270" localSheetId="0" hidden="1">'Bud 22_23'!$H$519</definedName>
    <definedName name="QB_ROW_153260" localSheetId="0" hidden="1">'Bud 22_23'!$G$775</definedName>
    <definedName name="QB_ROW_154050" localSheetId="0" hidden="1">'Bud 22_23'!$F$528</definedName>
    <definedName name="QB_ROW_154260" localSheetId="0" hidden="1">'Bud 22_23'!$G$547</definedName>
    <definedName name="QB_ROW_154350" localSheetId="0" hidden="1">'Bud 22_23'!$F$548</definedName>
    <definedName name="QB_ROW_155240" localSheetId="0" hidden="1">'Bud 22_23'!$E$912</definedName>
    <definedName name="QB_ROW_156270" localSheetId="0" hidden="1">'Bud 22_23'!$H$531</definedName>
    <definedName name="QB_ROW_160250" localSheetId="0" hidden="1">'Bud 22_23'!$F$554</definedName>
    <definedName name="QB_ROW_161260" localSheetId="0" hidden="1">'Bud 22_23'!$G$649</definedName>
    <definedName name="QB_ROW_162050" localSheetId="0" hidden="1">'Bud 22_23'!$F$549</definedName>
    <definedName name="QB_ROW_162260" localSheetId="0" hidden="1">'Bud 22_23'!$G$551</definedName>
    <definedName name="QB_ROW_162350" localSheetId="0" hidden="1">'Bud 22_23'!$F$552</definedName>
    <definedName name="QB_ROW_16270" localSheetId="0" hidden="1">'Bud 22_23'!$H$415</definedName>
    <definedName name="QB_ROW_163270" localSheetId="0" hidden="1">'Bud 22_23'!$H$407</definedName>
    <definedName name="QB_ROW_164250" localSheetId="0" hidden="1">'Bud 22_23'!$F$672</definedName>
    <definedName name="QB_ROW_165250" localSheetId="0" hidden="1">'Bud 22_23'!$F$593</definedName>
    <definedName name="QB_ROW_166250" localSheetId="0" hidden="1">'Bud 22_23'!$F$594</definedName>
    <definedName name="QB_ROW_167250" localSheetId="0" hidden="1">'Bud 22_23'!$F$595</definedName>
    <definedName name="QB_ROW_168250" localSheetId="0" hidden="1">'Bud 22_23'!$F$664</definedName>
    <definedName name="QB_ROW_169250" localSheetId="0" hidden="1">'Bud 22_23'!$F$644</definedName>
    <definedName name="QB_ROW_170270" localSheetId="0" hidden="1">'Bud 22_23'!$H$634</definedName>
    <definedName name="QB_ROW_171250" localSheetId="0" hidden="1">'Bud 22_23'!$F$967</definedName>
    <definedName name="QB_ROW_172250" localSheetId="0" hidden="1">'Bud 22_23'!$F$964</definedName>
    <definedName name="QB_ROW_17250" localSheetId="0" hidden="1">'Bud 22_23'!$F$1012</definedName>
    <definedName name="QB_ROW_173040" localSheetId="0" hidden="1">'Bud 22_23'!$E$905</definedName>
    <definedName name="QB_ROW_173250" localSheetId="0" hidden="1">'Bud 22_23'!$F$910</definedName>
    <definedName name="QB_ROW_173340" localSheetId="0" hidden="1">'Bud 22_23'!$E$911</definedName>
    <definedName name="QB_ROW_174250" localSheetId="0" hidden="1">'Bud 22_23'!$F$906</definedName>
    <definedName name="QB_ROW_175260" localSheetId="0" hidden="1">'Bud 22_23'!$G$242</definedName>
    <definedName name="QB_ROW_176250" localSheetId="0" hidden="1">'Bud 22_23'!$F$674</definedName>
    <definedName name="QB_ROW_177260" localSheetId="0" hidden="1">'Bud 22_23'!$G$777</definedName>
    <definedName name="QB_ROW_178040" localSheetId="0" hidden="1">'Bud 22_23'!$E$913</definedName>
    <definedName name="QB_ROW_178250" localSheetId="0" hidden="1">'Bud 22_23'!$F$917</definedName>
    <definedName name="QB_ROW_178340" localSheetId="0" hidden="1">'Bud 22_23'!$E$918</definedName>
    <definedName name="QB_ROW_179250" localSheetId="0" hidden="1">'Bud 22_23'!$F$914</definedName>
    <definedName name="QB_ROW_180250" localSheetId="0" hidden="1">'Bud 22_23'!$F$915</definedName>
    <definedName name="QB_ROW_181250" localSheetId="0" hidden="1">'Bud 22_23'!$F$916</definedName>
    <definedName name="QB_ROW_182040" localSheetId="0" hidden="1">'Bud 22_23'!$E$926</definedName>
    <definedName name="QB_ROW_182250" localSheetId="0" hidden="1">'Bud 22_23'!$F$931</definedName>
    <definedName name="QB_ROW_182340" localSheetId="0" hidden="1">'Bud 22_23'!$E$932</definedName>
    <definedName name="QB_ROW_18260" localSheetId="0" hidden="1">'Bud 22_23'!$G$438</definedName>
    <definedName name="QB_ROW_18301" localSheetId="0" hidden="1">'Bud 22_23'!$A$1030</definedName>
    <definedName name="QB_ROW_183250" localSheetId="0" hidden="1">'Bud 22_23'!$F$928</definedName>
    <definedName name="QB_ROW_184250" localSheetId="0" hidden="1">'Bud 22_23'!$F$927</definedName>
    <definedName name="QB_ROW_185250" localSheetId="0" hidden="1">'Bud 22_23'!$F$929</definedName>
    <definedName name="QB_ROW_186250" localSheetId="0" hidden="1">'Bud 22_23'!$F$930</definedName>
    <definedName name="QB_ROW_187250" localSheetId="0" hidden="1">'Bud 22_23'!$F$907</definedName>
    <definedName name="QB_ROW_188250" localSheetId="0" hidden="1">'Bud 22_23'!$F$908</definedName>
    <definedName name="QB_ROW_189250" localSheetId="0" hidden="1">'Bud 22_23'!$F$909</definedName>
    <definedName name="QB_ROW_190050" localSheetId="0" hidden="1">'Bud 22_23'!$F$333</definedName>
    <definedName name="QB_ROW_19011" localSheetId="0" hidden="1">'Bud 22_23'!$B$3</definedName>
    <definedName name="QB_ROW_190260" localSheetId="0" hidden="1">'Bud 22_23'!$G$339</definedName>
    <definedName name="QB_ROW_190350" localSheetId="0" hidden="1">'Bud 22_23'!$F$340</definedName>
    <definedName name="QB_ROW_19050" localSheetId="0" hidden="1">'Bud 22_23'!$F$341</definedName>
    <definedName name="QB_ROW_191250" localSheetId="0" hidden="1">'Bud 22_23'!$F$663</definedName>
    <definedName name="QB_ROW_192240" localSheetId="0" hidden="1">'Bud 22_23'!$E$954</definedName>
    <definedName name="QB_ROW_19260" localSheetId="0" hidden="1">'Bud 22_23'!$G$343</definedName>
    <definedName name="QB_ROW_193050" localSheetId="0" hidden="1">'Bud 22_23'!$F$665</definedName>
    <definedName name="QB_ROW_19311" localSheetId="0" hidden="1">'Bud 22_23'!$B$1020</definedName>
    <definedName name="QB_ROW_193260" localSheetId="0" hidden="1">'Bud 22_23'!$G$667</definedName>
    <definedName name="QB_ROW_193350" localSheetId="0" hidden="1">'Bud 22_23'!$F$668</definedName>
    <definedName name="QB_ROW_19350" localSheetId="0" hidden="1">'Bud 22_23'!$F$344</definedName>
    <definedName name="QB_ROW_194250" localSheetId="0" hidden="1">'Bud 22_23'!$F$675</definedName>
    <definedName name="QB_ROW_195040" localSheetId="0" hidden="1">'Bud 22_23'!$E$734</definedName>
    <definedName name="QB_ROW_195250" localSheetId="0" hidden="1">'Bud 22_23'!$F$805</definedName>
    <definedName name="QB_ROW_195340" localSheetId="0" hidden="1">'Bud 22_23'!$E$806</definedName>
    <definedName name="QB_ROW_196250" localSheetId="0" hidden="1">'Bud 22_23'!$F$780</definedName>
    <definedName name="QB_ROW_197250" localSheetId="0" hidden="1">'Bud 22_23'!$F$762</definedName>
    <definedName name="QB_ROW_198050" localSheetId="0" hidden="1">'Bud 22_23'!$F$782</definedName>
    <definedName name="QB_ROW_198260" localSheetId="0" hidden="1">'Bud 22_23'!$G$785</definedName>
    <definedName name="QB_ROW_198350" localSheetId="0" hidden="1">'Bud 22_23'!$F$786</definedName>
    <definedName name="QB_ROW_199250" localSheetId="0" hidden="1">'Bud 22_23'!$F$791</definedName>
    <definedName name="QB_ROW_200250" localSheetId="0" hidden="1">'Bud 22_23'!$F$740</definedName>
    <definedName name="QB_ROW_20031" localSheetId="0" hidden="1">'Bud 22_23'!$D$4</definedName>
    <definedName name="QB_ROW_20240" localSheetId="0" hidden="1">'Bud 22_23'!$E$883</definedName>
    <definedName name="QB_ROW_203040" localSheetId="0" hidden="1">'Bud 22_23'!$E$146</definedName>
    <definedName name="QB_ROW_203250" localSheetId="0" hidden="1">'Bud 22_23'!$F$171</definedName>
    <definedName name="QB_ROW_20331" localSheetId="0" hidden="1">'Bud 22_23'!$D$208</definedName>
    <definedName name="QB_ROW_203340" localSheetId="0" hidden="1">'Bud 22_23'!$E$172</definedName>
    <definedName name="QB_ROW_204250" localSheetId="0" hidden="1">'Bud 22_23'!$F$150</definedName>
    <definedName name="QB_ROW_205060" localSheetId="0" hidden="1">'Bud 22_23'!$G$33</definedName>
    <definedName name="QB_ROW_205270" localSheetId="0" hidden="1">'Bud 22_23'!$H$37</definedName>
    <definedName name="QB_ROW_205360" localSheetId="0" hidden="1">'Bud 22_23'!$G$38</definedName>
    <definedName name="QB_ROW_206240" localSheetId="0" hidden="1">'Bud 22_23'!$E$947</definedName>
    <definedName name="QB_ROW_207250" localSheetId="0" hidden="1">'Bud 22_23'!$F$611</definedName>
    <definedName name="QB_ROW_208050" localSheetId="0" hidden="1">'Bud 22_23'!$F$227</definedName>
    <definedName name="QB_ROW_208260" localSheetId="0" hidden="1">'Bud 22_23'!$G$281</definedName>
    <definedName name="QB_ROW_208350" localSheetId="0" hidden="1">'Bud 22_23'!$F$282</definedName>
    <definedName name="QB_ROW_209260" localSheetId="0" hidden="1">'Bud 22_23'!$G$243</definedName>
    <definedName name="QB_ROW_210260" localSheetId="0" hidden="1">'Bud 22_23'!$G$300</definedName>
    <definedName name="QB_ROW_21031" localSheetId="0" hidden="1">'Bud 22_23'!$D$213</definedName>
    <definedName name="QB_ROW_211260" localSheetId="0" hidden="1">'Bud 22_23'!$G$559</definedName>
    <definedName name="QB_ROW_212250" localSheetId="0" hidden="1">'Bud 22_23'!$F$787</definedName>
    <definedName name="QB_ROW_21240" localSheetId="0" hidden="1">'Bud 22_23'!$E$975</definedName>
    <definedName name="QB_ROW_213260" localSheetId="0" hidden="1">'Bud 22_23'!$G$647</definedName>
    <definedName name="QB_ROW_21331" localSheetId="0" hidden="1">'Bud 22_23'!$D$1019</definedName>
    <definedName name="QB_ROW_214250" localSheetId="0" hidden="1">'Bud 22_23'!$F$661</definedName>
    <definedName name="QB_ROW_215250" localSheetId="0" hidden="1">'Bud 22_23'!$F$328</definedName>
    <definedName name="QB_ROW_216260" localSheetId="0" hidden="1">'Bud 22_23'!$G$809</definedName>
    <definedName name="QB_ROW_217050" localSheetId="0" hidden="1">'Bud 22_23'!$F$615</definedName>
    <definedName name="QB_ROW_217260" localSheetId="0" hidden="1">'Bud 22_23'!$G$617</definedName>
    <definedName name="QB_ROW_217350" localSheetId="0" hidden="1">'Bud 22_23'!$F$618</definedName>
    <definedName name="QB_ROW_218250" localSheetId="0" hidden="1">'Bud 22_23'!$F$743</definedName>
    <definedName name="QB_ROW_219260" localSheetId="0" hidden="1">'Bud 22_23'!$G$431</definedName>
    <definedName name="QB_ROW_22011" localSheetId="0" hidden="1">'Bud 22_23'!$B$1021</definedName>
    <definedName name="QB_ROW_220250" localSheetId="0" hidden="1">'Bud 22_23'!$F$565</definedName>
    <definedName name="QB_ROW_22040" localSheetId="0" hidden="1">'Bud 22_23'!$E$995</definedName>
    <definedName name="QB_ROW_221250" localSheetId="0" hidden="1">'Bud 22_23'!$F$662</definedName>
    <definedName name="QB_ROW_222250" localSheetId="0" hidden="1">'Bud 22_23'!$F$760</definedName>
    <definedName name="QB_ROW_22250" localSheetId="0" hidden="1">'Bud 22_23'!$F$998</definedName>
    <definedName name="QB_ROW_22311" localSheetId="0" hidden="1">'Bud 22_23'!$B$1029</definedName>
    <definedName name="QB_ROW_223250" localSheetId="0" hidden="1">'Bud 22_23'!$F$308</definedName>
    <definedName name="QB_ROW_22340" localSheetId="0" hidden="1">'Bud 22_23'!$E$999</definedName>
    <definedName name="QB_ROW_224050" localSheetId="0" hidden="1">'Bud 22_23'!$F$309</definedName>
    <definedName name="QB_ROW_224260" localSheetId="0" hidden="1">'Bud 22_23'!$G$316</definedName>
    <definedName name="QB_ROW_224350" localSheetId="0" hidden="1">'Bud 22_23'!$F$317</definedName>
    <definedName name="QB_ROW_225050" localSheetId="0" hidden="1">'Bud 22_23'!$F$223</definedName>
    <definedName name="QB_ROW_225260" localSheetId="0" hidden="1">'Bud 22_23'!$G$225</definedName>
    <definedName name="QB_ROW_225350" localSheetId="0" hidden="1">'Bud 22_23'!$F$226</definedName>
    <definedName name="QB_ROW_226250" localSheetId="0" hidden="1">'Bud 22_23'!$F$590</definedName>
    <definedName name="QB_ROW_227240" localSheetId="0" hidden="1">'Bud 22_23'!$E$877</definedName>
    <definedName name="QB_ROW_228260" localSheetId="0" hidden="1">'Bud 22_23'!$G$235</definedName>
    <definedName name="QB_ROW_229250" localSheetId="0" hidden="1">'Bud 22_23'!$F$761</definedName>
    <definedName name="QB_ROW_23021" localSheetId="0" hidden="1">'Bud 22_23'!$C$1022</definedName>
    <definedName name="QB_ROW_230240" localSheetId="0" hidden="1">'Bud 22_23'!$E$993</definedName>
    <definedName name="QB_ROW_231260" localSheetId="0" hidden="1">'Bud 22_23'!$G$111</definedName>
    <definedName name="QB_ROW_232040" localSheetId="0" hidden="1">'Bud 22_23'!$E$958</definedName>
    <definedName name="QB_ROW_232250" localSheetId="0" hidden="1">'Bud 22_23'!$F$960</definedName>
    <definedName name="QB_ROW_232340" localSheetId="0" hidden="1">'Bud 22_23'!$E$961</definedName>
    <definedName name="QB_ROW_23250" localSheetId="0" hidden="1">'Bud 22_23'!$F$996</definedName>
    <definedName name="QB_ROW_23321" localSheetId="0" hidden="1">'Bud 22_23'!$C$1025</definedName>
    <definedName name="QB_ROW_233260" localSheetId="0" hidden="1">'Bud 22_23'!$G$32</definedName>
    <definedName name="QB_ROW_234250" localSheetId="0" hidden="1">'Bud 22_23'!$F$591</definedName>
    <definedName name="QB_ROW_235250" localSheetId="0" hidden="1">'Bud 22_23'!$F$148</definedName>
    <definedName name="QB_ROW_236240" localSheetId="0" hidden="1">'Bud 22_23'!$E$881</definedName>
    <definedName name="QB_ROW_237250" localSheetId="0" hidden="1">'Bud 22_23'!$F$184</definedName>
    <definedName name="QB_ROW_238250" localSheetId="0" hidden="1">'Bud 22_23'!$F$968</definedName>
    <definedName name="QB_ROW_239250" localSheetId="0" hidden="1">'Bud 22_23'!$F$719</definedName>
    <definedName name="QB_ROW_240040" localSheetId="0" hidden="1">'Bud 22_23'!$E$933</definedName>
    <definedName name="QB_ROW_24021" localSheetId="0" hidden="1">'Bud 22_23'!$C$1026</definedName>
    <definedName name="QB_ROW_240250" localSheetId="0" hidden="1">'Bud 22_23'!$F$938</definedName>
    <definedName name="QB_ROW_240340" localSheetId="0" hidden="1">'Bud 22_23'!$E$939</definedName>
    <definedName name="QB_ROW_241250" localSheetId="0" hidden="1">'Bud 22_23'!$F$934</definedName>
    <definedName name="QB_ROW_242250" localSheetId="0" hidden="1">'Bud 22_23'!$F$935</definedName>
    <definedName name="QB_ROW_24250" localSheetId="0" hidden="1">'Bud 22_23'!$F$997</definedName>
    <definedName name="QB_ROW_24321" localSheetId="0" hidden="1">'Bud 22_23'!$C$1028</definedName>
    <definedName name="QB_ROW_243250" localSheetId="0" hidden="1">'Bud 22_23'!$F$936</definedName>
    <definedName name="QB_ROW_244250" localSheetId="0" hidden="1">'Bud 22_23'!$F$937</definedName>
    <definedName name="QB_ROW_245250" localSheetId="0" hidden="1">'Bud 22_23'!$F$718</definedName>
    <definedName name="QB_ROW_246240" localSheetId="0" hidden="1">'Bud 22_23'!$E$980</definedName>
    <definedName name="QB_ROW_247250" localSheetId="0" hidden="1">'Bud 22_23'!$F$671</definedName>
    <definedName name="QB_ROW_248240" localSheetId="0" hidden="1">'Bud 22_23'!$E$1008</definedName>
    <definedName name="QB_ROW_249250" localSheetId="0" hidden="1">'Bud 22_23'!$F$453</definedName>
    <definedName name="QB_ROW_250250" localSheetId="0" hidden="1">'Bud 22_23'!$F$451</definedName>
    <definedName name="QB_ROW_251250" localSheetId="0" hidden="1">'Bud 22_23'!$F$574</definedName>
    <definedName name="QB_ROW_252250" localSheetId="0" hidden="1">'Bud 22_23'!$F$1001</definedName>
    <definedName name="QB_ROW_25230" localSheetId="0" hidden="1">'Bud 22_23'!$D$1027</definedName>
    <definedName name="QB_ROW_253240" localSheetId="0" hidden="1">'Bud 22_23'!$E$981</definedName>
    <definedName name="QB_ROW_254040" localSheetId="0" hidden="1">'Bud 22_23'!$E$919</definedName>
    <definedName name="QB_ROW_254250" localSheetId="0" hidden="1">'Bud 22_23'!$F$924</definedName>
    <definedName name="QB_ROW_254340" localSheetId="0" hidden="1">'Bud 22_23'!$E$925</definedName>
    <definedName name="QB_ROW_255250" localSheetId="0" hidden="1">'Bud 22_23'!$F$920</definedName>
    <definedName name="QB_ROW_256250" localSheetId="0" hidden="1">'Bud 22_23'!$F$921</definedName>
    <definedName name="QB_ROW_257250" localSheetId="0" hidden="1">'Bud 22_23'!$F$922</definedName>
    <definedName name="QB_ROW_258250" localSheetId="0" hidden="1">'Bud 22_23'!$F$923</definedName>
    <definedName name="QB_ROW_259270" localSheetId="0" hidden="1">'Bud 22_23'!$H$424</definedName>
    <definedName name="QB_ROW_260240" localSheetId="0" hidden="1">'Bud 22_23'!$E$870</definedName>
    <definedName name="QB_ROW_261240" localSheetId="0" hidden="1">'Bud 22_23'!$E$892</definedName>
    <definedName name="QB_ROW_262240" localSheetId="0" hidden="1">'Bud 22_23'!$E$972</definedName>
    <definedName name="QB_ROW_26230" localSheetId="0" hidden="1">'Bud 22_23'!$D$1023</definedName>
    <definedName name="QB_ROW_263240" localSheetId="0" hidden="1">'Bud 22_23'!$E$994</definedName>
    <definedName name="QB_ROW_264050" localSheetId="0" hidden="1">'Bud 22_23'!$F$569</definedName>
    <definedName name="QB_ROW_264260" localSheetId="0" hidden="1">'Bud 22_23'!$G$572</definedName>
    <definedName name="QB_ROW_264350" localSheetId="0" hidden="1">'Bud 22_23'!$F$573</definedName>
    <definedName name="QB_ROW_265260" localSheetId="0" hidden="1">'Bud 22_23'!$G$802</definedName>
    <definedName name="QB_ROW_266040" localSheetId="0" hidden="1">'Bud 22_23'!$E$888</definedName>
    <definedName name="QB_ROW_266250" localSheetId="0" hidden="1">'Bud 22_23'!$F$890</definedName>
    <definedName name="QB_ROW_266340" localSheetId="0" hidden="1">'Bud 22_23'!$E$891</definedName>
    <definedName name="QB_ROW_267250" localSheetId="0" hidden="1">'Bud 22_23'!$F$298</definedName>
    <definedName name="QB_ROW_268250" localSheetId="0" hidden="1">'Bud 22_23'!$F$516</definedName>
    <definedName name="QB_ROW_269250" localSheetId="0" hidden="1">'Bud 22_23'!$F$889</definedName>
    <definedName name="QB_ROW_270250" localSheetId="0" hidden="1">'Bud 22_23'!$F$609</definedName>
    <definedName name="QB_ROW_271250" localSheetId="0" hidden="1">'Bud 22_23'!$F$331</definedName>
    <definedName name="QB_ROW_272240" localSheetId="0" hidden="1">'Bud 22_23'!$E$882</definedName>
    <definedName name="QB_ROW_27230" localSheetId="0" hidden="1">'Bud 22_23'!$D$1024</definedName>
    <definedName name="QB_ROW_273250" localSheetId="0" hidden="1">'Bud 22_23'!$F$596</definedName>
    <definedName name="QB_ROW_274270" localSheetId="0" hidden="1">'Bud 22_23'!$H$520</definedName>
    <definedName name="QB_ROW_275250" localSheetId="0" hidden="1">'Bud 22_23'!$F$332</definedName>
    <definedName name="QB_ROW_276250" localSheetId="0" hidden="1">'Bud 22_23'!$F$789</definedName>
    <definedName name="QB_ROW_277240" localSheetId="0" hidden="1">'Bud 22_23'!$E$901</definedName>
    <definedName name="QB_ROW_278060" localSheetId="0" hidden="1">'Bud 22_23'!$G$487</definedName>
    <definedName name="QB_ROW_278270" localSheetId="0" hidden="1">'Bud 22_23'!$H$489</definedName>
    <definedName name="QB_ROW_278360" localSheetId="0" hidden="1">'Bud 22_23'!$G$490</definedName>
    <definedName name="QB_ROW_279250" localSheetId="0" hidden="1">'Bud 22_23'!$F$614</definedName>
    <definedName name="QB_ROW_280250" localSheetId="0" hidden="1">'Bud 22_23'!$F$763</definedName>
    <definedName name="QB_ROW_281260" localSheetId="0" hidden="1">'Bud 22_23'!$G$470</definedName>
    <definedName name="QB_ROW_282050" localSheetId="0" hidden="1">'Bud 22_23'!$F$508</definedName>
    <definedName name="QB_ROW_282260" localSheetId="0" hidden="1">'Bud 22_23'!$G$512</definedName>
    <definedName name="QB_ROW_282350" localSheetId="0" hidden="1">'Bud 22_23'!$F$513</definedName>
    <definedName name="QB_ROW_28240" localSheetId="0" hidden="1">'Bud 22_23'!$E$872</definedName>
    <definedName name="QB_ROW_283050" localSheetId="0" hidden="1">'Bud 22_23'!$F$597</definedName>
    <definedName name="QB_ROW_283260" localSheetId="0" hidden="1">'Bud 22_23'!$G$605</definedName>
    <definedName name="QB_ROW_283350" localSheetId="0" hidden="1">'Bud 22_23'!$F$606</definedName>
    <definedName name="QB_ROW_284250" localSheetId="0" hidden="1">'Bud 22_23'!$F$738</definedName>
    <definedName name="QB_ROW_285260" localSheetId="0" hidden="1">'Bud 22_23'!$G$800</definedName>
    <definedName name="QB_ROW_286250" localSheetId="0" hidden="1">'Bud 22_23'!$F$454</definedName>
    <definedName name="QB_ROW_287260" localSheetId="0" hidden="1">'Bud 22_23'!$G$237</definedName>
    <definedName name="QB_ROW_288260" localSheetId="0" hidden="1">'Bud 22_23'!$G$236</definedName>
    <definedName name="QB_ROW_289250" localSheetId="0" hidden="1">'Bud 22_23'!$F$788</definedName>
    <definedName name="QB_ROW_290250" localSheetId="0" hidden="1">'Bud 22_23'!$F$480</definedName>
    <definedName name="QB_ROW_291240" localSheetId="0" hidden="1">'Bud 22_23'!$E$895</definedName>
    <definedName name="QB_ROW_292260" localSheetId="0" hidden="1">'Bud 22_23'!$G$233</definedName>
    <definedName name="QB_ROW_29240" localSheetId="0" hidden="1">'Bud 22_23'!$E$873</definedName>
    <definedName name="QB_ROW_293050" localSheetId="0" hidden="1">'Bud 22_23'!$F$289</definedName>
    <definedName name="QB_ROW_293260" localSheetId="0" hidden="1">'Bud 22_23'!$G$293</definedName>
    <definedName name="QB_ROW_293350" localSheetId="0" hidden="1">'Bud 22_23'!$F$294</definedName>
    <definedName name="QB_ROW_294260" localSheetId="0" hidden="1">'Bud 22_23'!$G$491</definedName>
    <definedName name="QB_ROW_295240" localSheetId="0" hidden="1">'Bud 22_23'!$E$887</definedName>
    <definedName name="QB_ROW_296250" localSheetId="0" hidden="1">'Bud 22_23'!$F$515</definedName>
    <definedName name="QB_ROW_297250" localSheetId="0" hidden="1">'Bud 22_23'!$F$608</definedName>
    <definedName name="QB_ROW_298250" localSheetId="0" hidden="1">'Bud 22_23'!$F$297</definedName>
    <definedName name="QB_ROW_299250" localSheetId="0" hidden="1">'Bud 22_23'!$F$1002</definedName>
    <definedName name="QB_ROW_300250" localSheetId="0" hidden="1">'Bud 22_23'!$F$393</definedName>
    <definedName name="QB_ROW_301250" localSheetId="0" hidden="1">'Bud 22_23'!$F$717</definedName>
    <definedName name="QB_ROW_302050" localSheetId="0" hidden="1">'Bud 22_23'!$F$299</definedName>
    <definedName name="QB_ROW_302260" localSheetId="0" hidden="1">'Bud 22_23'!$G$305</definedName>
    <definedName name="QB_ROW_302350" localSheetId="0" hidden="1">'Bud 22_23'!$F$306</definedName>
    <definedName name="QB_ROW_30240" localSheetId="0" hidden="1">'Bud 22_23'!$E$880</definedName>
    <definedName name="QB_ROW_303260" localSheetId="0" hidden="1">'Bud 22_23'!$G$301</definedName>
    <definedName name="QB_ROW_304270" localSheetId="0" hidden="1">'Bud 22_23'!$H$97</definedName>
    <definedName name="QB_ROW_305260" localSheetId="0" hidden="1">'Bud 22_23'!$G$238</definedName>
    <definedName name="QB_ROW_306240" localSheetId="0" hidden="1">'Bud 22_23'!$E$897</definedName>
    <definedName name="QB_ROW_307250" localSheetId="0" hidden="1">'Bud 22_23'!$F$673</definedName>
    <definedName name="QB_ROW_308260" localSheetId="0" hidden="1">'Bud 22_23'!$G$17</definedName>
    <definedName name="QB_ROW_312260" localSheetId="0" hidden="1">'Bud 22_23'!$G$801</definedName>
    <definedName name="QB_ROW_31240" localSheetId="0" hidden="1">'Bud 22_23'!$E$886</definedName>
    <definedName name="QB_ROW_313260" localSheetId="0" hidden="1">'Bud 22_23'!$G$560</definedName>
    <definedName name="QB_ROW_314260" localSheetId="0" hidden="1">'Bud 22_23'!$G$776</definedName>
    <definedName name="QB_ROW_315250" localSheetId="0" hidden="1">'Bud 22_23'!$F$527</definedName>
    <definedName name="QB_ROW_316060" localSheetId="0" hidden="1">'Bud 22_23'!$G$537</definedName>
    <definedName name="QB_ROW_316270" localSheetId="0" hidden="1">'Bud 22_23'!$H$545</definedName>
    <definedName name="QB_ROW_316360" localSheetId="0" hidden="1">'Bud 22_23'!$G$546</definedName>
    <definedName name="QB_ROW_317050" localSheetId="0" hidden="1">'Bud 22_23'!$F$557</definedName>
    <definedName name="QB_ROW_317260" localSheetId="0" hidden="1">'Bud 22_23'!$G$562</definedName>
    <definedName name="QB_ROW_317350" localSheetId="0" hidden="1">'Bud 22_23'!$F$563</definedName>
    <definedName name="QB_ROW_318240" localSheetId="0" hidden="1">'Bud 22_23'!$E$957</definedName>
    <definedName name="QB_ROW_319240" localSheetId="0" hidden="1">'Bud 22_23'!$E$904</definedName>
    <definedName name="QB_ROW_320250" localSheetId="0" hidden="1">'Bud 22_23'!$F$645</definedName>
    <definedName name="QB_ROW_321050" localSheetId="0" hidden="1">'Bud 22_23'!$F$654</definedName>
    <definedName name="QB_ROW_321260" localSheetId="0" hidden="1">'Bud 22_23'!$G$659</definedName>
    <definedName name="QB_ROW_321350" localSheetId="0" hidden="1">'Bud 22_23'!$F$660</definedName>
    <definedName name="QB_ROW_322270" localSheetId="0" hidden="1">'Bud 22_23'!$H$321</definedName>
    <definedName name="QB_ROW_32240" localSheetId="0" hidden="1">'Bud 22_23'!$E$893</definedName>
    <definedName name="QB_ROW_323050" localSheetId="0" hidden="1">'Bud 22_23'!$F$764</definedName>
    <definedName name="QB_ROW_323260" localSheetId="0" hidden="1">'Bud 22_23'!$G$771</definedName>
    <definedName name="QB_ROW_323350" localSheetId="0" hidden="1">'Bud 22_23'!$F$772</definedName>
    <definedName name="QB_ROW_3240" localSheetId="0" hidden="1">'Bud 22_23'!$E$879</definedName>
    <definedName name="QB_ROW_324050" localSheetId="0" hidden="1">'Bud 22_23'!$F$773</definedName>
    <definedName name="QB_ROW_324260" localSheetId="0" hidden="1">'Bud 22_23'!$G$778</definedName>
    <definedName name="QB_ROW_324350" localSheetId="0" hidden="1">'Bud 22_23'!$F$779</definedName>
    <definedName name="QB_ROW_325270" localSheetId="0" hidden="1">'Bud 22_23'!$H$320</definedName>
    <definedName name="QB_ROW_326260" localSheetId="0" hidden="1">'Bud 22_23'!$G$240</definedName>
    <definedName name="QB_ROW_327240" localSheetId="0" hidden="1">'Bud 22_23'!$E$1005</definedName>
    <definedName name="QB_ROW_328240" localSheetId="0" hidden="1">'Bud 22_23'!$E$900</definedName>
    <definedName name="QB_ROW_329250" localSheetId="0" hidden="1">'Bud 22_23'!$F$739</definedName>
    <definedName name="QB_ROW_330250" localSheetId="0" hidden="1">'Bud 22_23'!$F$610</definedName>
    <definedName name="QB_ROW_332260" localSheetId="0" hidden="1">'Bud 22_23'!$G$303</definedName>
    <definedName name="QB_ROW_33240" localSheetId="0" hidden="1">'Bud 22_23'!$E$894</definedName>
    <definedName name="QB_ROW_333260" localSheetId="0" hidden="1">'Bud 22_23'!$G$304</definedName>
    <definedName name="QB_ROW_334260" localSheetId="0" hidden="1">'Bud 22_23'!$G$797</definedName>
    <definedName name="QB_ROW_335260" localSheetId="0" hidden="1">'Bud 22_23'!$G$798</definedName>
    <definedName name="QB_ROW_336240" localSheetId="0" hidden="1">'Bud 22_23'!$E$874</definedName>
    <definedName name="QB_ROW_337260" localSheetId="0" hidden="1">'Bud 22_23'!$G$109</definedName>
    <definedName name="QB_ROW_338260" localSheetId="0" hidden="1">'Bud 22_23'!$G$14</definedName>
    <definedName name="QB_ROW_339250" localSheetId="0" hidden="1">'Bud 22_23'!$F$575</definedName>
    <definedName name="QB_ROW_340260" localSheetId="0" hidden="1">'Bud 22_23'!$G$463</definedName>
    <definedName name="QB_ROW_342250" localSheetId="0" hidden="1">'Bud 22_23'!$F$567</definedName>
    <definedName name="QB_ROW_34250" localSheetId="0" hidden="1">'Bud 22_23'!$F$330</definedName>
    <definedName name="QB_ROW_343260" localSheetId="0" hidden="1">'Bud 22_23'!$G$234</definedName>
    <definedName name="QB_ROW_344240" localSheetId="0" hidden="1">'Bud 22_23'!$E$992</definedName>
    <definedName name="QB_ROW_345260" localSheetId="0" hidden="1">'Bud 22_23'!$G$55</definedName>
    <definedName name="QB_ROW_346260" localSheetId="0" hidden="1">'Bud 22_23'!$G$302</definedName>
    <definedName name="QB_ROW_347250" localSheetId="0" hidden="1">'Bud 22_23'!$F$455</definedName>
    <definedName name="QB_ROW_348260" localSheetId="0" hidden="1">'Bud 22_23'!$G$16</definedName>
    <definedName name="QB_ROW_349050" localSheetId="0" hidden="1">'Bud 22_23'!$F$395</definedName>
    <definedName name="QB_ROW_349260" localSheetId="0" hidden="1">'Bud 22_23'!$G$427</definedName>
    <definedName name="QB_ROW_349350" localSheetId="0" hidden="1">'Bud 22_23'!$F$428</definedName>
    <definedName name="QB_ROW_350060" localSheetId="0" hidden="1">'Bud 22_23'!$G$396</definedName>
    <definedName name="QB_ROW_350270" localSheetId="0" hidden="1">'Bud 22_23'!$H$403</definedName>
    <definedName name="QB_ROW_350360" localSheetId="0" hidden="1">'Bud 22_23'!$G$404</definedName>
    <definedName name="QB_ROW_351050" localSheetId="0" hidden="1">'Bud 22_23'!$F$318</definedName>
    <definedName name="QB_ROW_351260" localSheetId="0" hidden="1">'Bud 22_23'!$G$326</definedName>
    <definedName name="QB_ROW_351350" localSheetId="0" hidden="1">'Bud 22_23'!$F$327</definedName>
    <definedName name="QB_ROW_352260" localSheetId="0" hidden="1">'Bud 22_23'!$G$18</definedName>
    <definedName name="QB_ROW_35250" localSheetId="0" hidden="1">'Bud 22_23'!$F$612</definedName>
    <definedName name="QB_ROW_353260" localSheetId="0" hidden="1">'Bud 22_23'!$G$755</definedName>
    <definedName name="QB_ROW_354070" localSheetId="0" hidden="1">'Bud 22_23'!$H$420</definedName>
    <definedName name="QB_ROW_354280" localSheetId="0" hidden="1">'Bud 22_23'!$I$422</definedName>
    <definedName name="QB_ROW_354370" localSheetId="0" hidden="1">'Bud 22_23'!$H$423</definedName>
    <definedName name="QB_ROW_355250" localSheetId="0" hidden="1">'Bud 22_23'!$F$394</definedName>
    <definedName name="QB_ROW_356250" localSheetId="0" hidden="1">'Bud 22_23'!$F$576</definedName>
    <definedName name="QB_ROW_357250" localSheetId="0" hidden="1">'Bud 22_23'!$F$457</definedName>
    <definedName name="QB_ROW_358250" localSheetId="0" hidden="1">'Bud 22_23'!$F$720</definedName>
    <definedName name="QB_ROW_359250" localSheetId="0" hidden="1">'Bud 22_23'!$F$193</definedName>
    <definedName name="QB_ROW_360270" localSheetId="0" hidden="1">'Bud 22_23'!$H$99</definedName>
    <definedName name="QB_ROW_36040" localSheetId="0" hidden="1">'Bud 22_23'!$E$940</definedName>
    <definedName name="QB_ROW_361270" localSheetId="0" hidden="1">'Bud 22_23'!$H$62</definedName>
    <definedName name="QB_ROW_362270" localSheetId="0" hidden="1">'Bud 22_23'!$H$60</definedName>
    <definedName name="QB_ROW_36250" localSheetId="0" hidden="1">'Bud 22_23'!$F$944</definedName>
    <definedName name="QB_ROW_363270" localSheetId="0" hidden="1">'Bud 22_23'!$H$100</definedName>
    <definedName name="QB_ROW_36340" localSheetId="0" hidden="1">'Bud 22_23'!$E$945</definedName>
    <definedName name="QB_ROW_364270" localSheetId="0" hidden="1">'Bud 22_23'!$H$63</definedName>
    <definedName name="QB_ROW_365240" localSheetId="0" hidden="1">'Bud 22_23'!$E$1017</definedName>
    <definedName name="QB_ROW_366240" localSheetId="0" hidden="1">'Bud 22_23'!$E$952</definedName>
    <definedName name="QB_ROW_367260" localSheetId="0" hidden="1">'Bud 22_23'!$G$239</definedName>
    <definedName name="QB_ROW_368240" localSheetId="0" hidden="1">'Bud 22_23'!$E$1009</definedName>
    <definedName name="QB_ROW_369260" localSheetId="0" hidden="1">'Bud 22_23'!$G$126</definedName>
    <definedName name="QB_ROW_370270" localSheetId="0" hidden="1">'Bud 22_23'!$H$88</definedName>
    <definedName name="QB_ROW_371270" localSheetId="0" hidden="1">'Bud 22_23'!$H$86</definedName>
    <definedName name="QB_ROW_372250" localSheetId="0" hidden="1">'Bud 22_23'!$F$174</definedName>
    <definedName name="QB_ROW_37250" localSheetId="0" hidden="1">'Bud 22_23'!$F$941</definedName>
    <definedName name="QB_ROW_373250" localSheetId="0" hidden="1">'Bud 22_23'!$F$149</definedName>
    <definedName name="QB_ROW_374250" localSheetId="0" hidden="1">'Bud 22_23'!$F$152</definedName>
    <definedName name="QB_ROW_375250" localSheetId="0" hidden="1">'Bud 22_23'!$F$153</definedName>
    <definedName name="QB_ROW_376260" localSheetId="0" hidden="1">'Bud 22_23'!$G$40</definedName>
    <definedName name="QB_ROW_377250" localSheetId="0" hidden="1">'Bud 22_23'!$F$176</definedName>
    <definedName name="QB_ROW_378260" localSheetId="0" hidden="1">'Bud 22_23'!$G$39</definedName>
    <definedName name="QB_ROW_379250" localSheetId="0" hidden="1">'Bud 22_23'!$F$154</definedName>
    <definedName name="QB_ROW_380270" localSheetId="0" hidden="1">'Bud 22_23'!$H$84</definedName>
    <definedName name="QB_ROW_381260" localSheetId="0" hidden="1">'Bud 22_23'!$G$655</definedName>
    <definedName name="QB_ROW_382260" localSheetId="0" hidden="1">'Bud 22_23'!$G$656</definedName>
    <definedName name="QB_ROW_38250" localSheetId="0" hidden="1">'Bud 22_23'!$F$942</definedName>
    <definedName name="QB_ROW_383260" localSheetId="0" hidden="1">'Bud 22_23'!$G$657</definedName>
    <definedName name="QB_ROW_384260" localSheetId="0" hidden="1">'Bud 22_23'!$G$658</definedName>
    <definedName name="QB_ROW_385270" localSheetId="0" hidden="1">'Bud 22_23'!$H$410</definedName>
    <definedName name="QB_ROW_386050" localSheetId="0" hidden="1">'Bud 22_23'!$F$619</definedName>
    <definedName name="QB_ROW_386260" localSheetId="0" hidden="1">'Bud 22_23'!$G$641</definedName>
    <definedName name="QB_ROW_386350" localSheetId="0" hidden="1">'Bud 22_23'!$F$642</definedName>
    <definedName name="QB_ROW_387060" localSheetId="0" hidden="1">'Bud 22_23'!$G$624</definedName>
    <definedName name="QB_ROW_387270" localSheetId="0" hidden="1">'Bud 22_23'!$H$626</definedName>
    <definedName name="QB_ROW_387360" localSheetId="0" hidden="1">'Bud 22_23'!$G$627</definedName>
    <definedName name="QB_ROW_388050" localSheetId="0" hidden="1">'Bud 22_23'!$F$745</definedName>
    <definedName name="QB_ROW_388260" localSheetId="0" hidden="1">'Bud 22_23'!$G$757</definedName>
    <definedName name="QB_ROW_388350" localSheetId="0" hidden="1">'Bud 22_23'!$F$758</definedName>
    <definedName name="QB_ROW_389260" localSheetId="0" hidden="1">'Bud 22_23'!$G$747</definedName>
    <definedName name="QB_ROW_390270" localSheetId="0" hidden="1">'Bud 22_23'!$H$414</definedName>
    <definedName name="QB_ROW_391270" localSheetId="0" hidden="1">'Bud 22_23'!$H$530</definedName>
    <definedName name="QB_ROW_392260" localSheetId="0" hidden="1">'Bud 22_23'!$G$746</definedName>
    <definedName name="QB_ROW_39250" localSheetId="0" hidden="1">'Bud 22_23'!$F$943</definedName>
    <definedName name="QB_ROW_393060" localSheetId="0" hidden="1">'Bud 22_23'!$G$620</definedName>
    <definedName name="QB_ROW_393270" localSheetId="0" hidden="1">'Bud 22_23'!$H$622</definedName>
    <definedName name="QB_ROW_393360" localSheetId="0" hidden="1">'Bud 22_23'!$G$623</definedName>
    <definedName name="QB_ROW_394260" localSheetId="0" hidden="1">'Bud 22_23'!$G$335</definedName>
    <definedName name="QB_ROW_395270" localSheetId="0" hidden="1">'Bud 22_23'!$H$416</definedName>
    <definedName name="QB_ROW_396250" localSheetId="0" hidden="1">'Bud 22_23'!$F$589</definedName>
    <definedName name="QB_ROW_397260" localSheetId="0" hidden="1">'Bud 22_23'!$G$475</definedName>
    <definedName name="QB_ROW_398250" localSheetId="0" hidden="1">'Bud 22_23'!$F$452</definedName>
    <definedName name="QB_ROW_399250" localSheetId="0" hidden="1">'Bud 22_23'!$F$435</definedName>
    <definedName name="QB_ROW_400260" localSheetId="0" hidden="1">'Bud 22_23'!$G$379</definedName>
    <definedName name="QB_ROW_40050" localSheetId="0" hidden="1">'Bud 22_23'!$F$351</definedName>
    <definedName name="QB_ROW_401260" localSheetId="0" hidden="1">'Bud 22_23'!$G$378</definedName>
    <definedName name="QB_ROW_40260" localSheetId="0" hidden="1">'Bud 22_23'!$G$357</definedName>
    <definedName name="QB_ROW_403260" localSheetId="0" hidden="1">'Bud 22_23'!$G$561</definedName>
    <definedName name="QB_ROW_40350" localSheetId="0" hidden="1">'Bud 22_23'!$F$358</definedName>
    <definedName name="QB_ROW_404250" localSheetId="0" hidden="1">'Bud 22_23'!$F$577</definedName>
    <definedName name="QB_ROW_405250" localSheetId="0" hidden="1">'Bud 22_23'!$F$676</definedName>
    <definedName name="QB_ROW_406250" localSheetId="0" hidden="1">'Bud 22_23'!$F$792</definedName>
    <definedName name="QB_ROW_407270" localSheetId="0" hidden="1">'Bud 22_23'!$H$521</definedName>
    <definedName name="QB_ROW_408250" localSheetId="0" hidden="1">'Bud 22_23'!$F$722</definedName>
    <definedName name="QB_ROW_409250" localSheetId="0" hidden="1">'Bud 22_23'!$F$741</definedName>
    <definedName name="QB_ROW_410270" localSheetId="0" hidden="1">'Bud 22_23'!$H$698</definedName>
    <definedName name="QB_ROW_411260" localSheetId="0" hidden="1">'Bud 22_23'!$G$19</definedName>
    <definedName name="QB_ROW_412250" localSheetId="0" hidden="1">'Bud 22_23'!$F$829</definedName>
    <definedName name="QB_ROW_41240" localSheetId="0" hidden="1">'Bud 22_23'!$E$956</definedName>
    <definedName name="QB_ROW_413250" localSheetId="0" hidden="1">'Bud 22_23'!$F$679</definedName>
    <definedName name="QB_ROW_414250" localSheetId="0" hidden="1">'Bud 22_23'!$F$721</definedName>
    <definedName name="QB_ROW_416250" localSheetId="0" hidden="1">'Bud 22_23'!$F$830</definedName>
    <definedName name="QB_ROW_417260" localSheetId="0" hidden="1">'Bud 22_23'!$G$247</definedName>
    <definedName name="QB_ROW_418260" localSheetId="0" hidden="1">'Bud 22_23'!$G$246</definedName>
    <definedName name="QB_ROW_419260" localSheetId="0" hidden="1">'Bud 22_23'!$G$460</definedName>
    <definedName name="QB_ROW_420260" localSheetId="0" hidden="1">'Bud 22_23'!$G$812</definedName>
    <definedName name="QB_ROW_421250" localSheetId="0" hidden="1">'Bud 22_23'!$F$678</definedName>
    <definedName name="QB_ROW_422250" localSheetId="0" hidden="1">'Bud 22_23'!$F$793</definedName>
    <definedName name="QB_ROW_42240" localSheetId="0" hidden="1">'Bud 22_23'!$E$973</definedName>
    <definedName name="QB_ROW_423250" localSheetId="0" hidden="1">'Bud 22_23'!$F$677</definedName>
    <definedName name="QB_ROW_4240" localSheetId="0" hidden="1">'Bud 22_23'!$E$885</definedName>
    <definedName name="QB_ROW_424260" localSheetId="0" hidden="1">'Bud 22_23'!$G$244</definedName>
    <definedName name="QB_ROW_425260" localSheetId="0" hidden="1">'Bud 22_23'!$G$245</definedName>
    <definedName name="QB_ROW_426060" localSheetId="0" hidden="1">'Bud 22_23'!$G$77</definedName>
    <definedName name="QB_ROW_426270" localSheetId="0" hidden="1">'Bud 22_23'!$H$94</definedName>
    <definedName name="QB_ROW_426360" localSheetId="0" hidden="1">'Bud 22_23'!$G$95</definedName>
    <definedName name="QB_ROW_427060" localSheetId="0" hidden="1">'Bud 22_23'!$G$96</definedName>
    <definedName name="QB_ROW_427270" localSheetId="0" hidden="1">'Bud 22_23'!$H$102</definedName>
    <definedName name="QB_ROW_427360" localSheetId="0" hidden="1">'Bud 22_23'!$G$103</definedName>
    <definedName name="QB_ROW_428240" localSheetId="0" hidden="1">'Bud 22_23'!$E$138</definedName>
    <definedName name="QB_ROW_429270" localSheetId="0" hidden="1">'Bud 22_23'!$H$64</definedName>
    <definedName name="QB_ROW_430270" localSheetId="0" hidden="1">'Bud 22_23'!$H$65</definedName>
    <definedName name="QB_ROW_431270" localSheetId="0" hidden="1">'Bud 22_23'!$H$66</definedName>
    <definedName name="QB_ROW_432270" localSheetId="0" hidden="1">'Bud 22_23'!$H$67</definedName>
    <definedName name="QB_ROW_43240" localSheetId="0" hidden="1">'Bud 22_23'!$E$974</definedName>
    <definedName name="QB_ROW_433270" localSheetId="0" hidden="1">'Bud 22_23'!$H$69</definedName>
    <definedName name="QB_ROW_434260" localSheetId="0" hidden="1">'Bud 22_23'!$G$813</definedName>
    <definedName name="QB_ROW_435260" localSheetId="0" hidden="1">'Bud 22_23'!$G$310</definedName>
    <definedName name="QB_ROW_436260" localSheetId="0" hidden="1">'Bud 22_23'!$G$468</definedName>
    <definedName name="QB_ROW_437250" localSheetId="0" hidden="1">'Bud 22_23'!$F$155</definedName>
    <definedName name="QB_ROW_438240" localSheetId="0" hidden="1">'Bud 22_23'!$E$978</definedName>
    <definedName name="QB_ROW_439250" localSheetId="0" hidden="1">'Bud 22_23'!$F$578</definedName>
    <definedName name="QB_ROW_440260" localSheetId="0" hidden="1">'Bud 22_23'!$G$380</definedName>
    <definedName name="QB_ROW_441260" localSheetId="0" hidden="1">'Bud 22_23'!$G$381</definedName>
    <definedName name="QB_ROW_442260" localSheetId="0" hidden="1">'Bud 22_23'!$G$382</definedName>
    <definedName name="QB_ROW_44260" localSheetId="0" hidden="1">'Bud 22_23'!$G$439</definedName>
    <definedName name="QB_ROW_443260" localSheetId="0" hidden="1">'Bud 22_23'!$G$20</definedName>
    <definedName name="QB_ROW_444260" localSheetId="0" hidden="1">'Bud 22_23'!$G$21</definedName>
    <definedName name="QB_ROW_445260" localSheetId="0" hidden="1">'Bud 22_23'!$G$248</definedName>
    <definedName name="QB_ROW_446250" localSheetId="0" hidden="1">'Bud 22_23'!$F$853</definedName>
    <definedName name="QB_ROW_447260" localSheetId="0" hidden="1">'Bud 22_23'!$G$249</definedName>
    <definedName name="QB_ROW_448260" localSheetId="0" hidden="1">'Bud 22_23'!$G$45</definedName>
    <definedName name="QB_ROW_449250" localSheetId="0" hidden="1">'Bud 22_23'!$F$579</definedName>
    <definedName name="QB_ROW_450260" localSheetId="0" hidden="1">'Bud 22_23'!$G$250</definedName>
    <definedName name="QB_ROW_451250" localSheetId="0" hidden="1">'Bud 22_23'!$F$680</definedName>
    <definedName name="QB_ROW_452060" localSheetId="0" hidden="1">'Bud 22_23'!$G$319</definedName>
    <definedName name="QB_ROW_452270" localSheetId="0" hidden="1">'Bud 22_23'!$H$323</definedName>
    <definedName name="QB_ROW_452360" localSheetId="0" hidden="1">'Bud 22_23'!$G$324</definedName>
    <definedName name="QB_ROW_45250" localSheetId="0" hidden="1">'Bud 22_23'!$F$744</definedName>
    <definedName name="QB_ROW_453260" localSheetId="0" hidden="1">'Bud 22_23'!$G$598</definedName>
    <definedName name="QB_ROW_454050" localSheetId="0" hidden="1">'Bud 22_23'!$F$481</definedName>
    <definedName name="QB_ROW_454260" localSheetId="0" hidden="1">'Bud 22_23'!$G$483</definedName>
    <definedName name="QB_ROW_454350" localSheetId="0" hidden="1">'Bud 22_23'!$F$484</definedName>
    <definedName name="QB_ROW_455260" localSheetId="0" hidden="1">'Bud 22_23'!$G$482</definedName>
    <definedName name="QB_ROW_456050" localSheetId="0" hidden="1">'Bud 22_23'!$F$580</definedName>
    <definedName name="QB_ROW_456260" localSheetId="0" hidden="1">'Bud 22_23'!$G$582</definedName>
    <definedName name="QB_ROW_456350" localSheetId="0" hidden="1">'Bud 22_23'!$F$583</definedName>
    <definedName name="QB_ROW_457270" localSheetId="0" hidden="1">'Bud 22_23'!$H$534</definedName>
    <definedName name="QB_ROW_458270" localSheetId="0" hidden="1">'Bud 22_23'!$H$70</definedName>
    <definedName name="QB_ROW_459270" localSheetId="0" hidden="1">'Bud 22_23'!$H$71</definedName>
    <definedName name="QB_ROW_460260" localSheetId="0" hidden="1">'Bud 22_23'!$G$325</definedName>
    <definedName name="QB_ROW_46040" localSheetId="0" hidden="1">'Bud 22_23'!$E$983</definedName>
    <definedName name="QB_ROW_461250" localSheetId="0" hidden="1">'Bud 22_23'!$F$613</definedName>
    <definedName name="QB_ROW_462250" localSheetId="0" hidden="1">'Bud 22_23'!$F$485</definedName>
    <definedName name="QB_ROW_46250" localSheetId="0" hidden="1">'Bud 22_23'!$F$987</definedName>
    <definedName name="QB_ROW_463250" localSheetId="0" hidden="1">'Bud 22_23'!$F$831</definedName>
    <definedName name="QB_ROW_46340" localSheetId="0" hidden="1">'Bud 22_23'!$E$988</definedName>
    <definedName name="QB_ROW_464050" localSheetId="0" hidden="1">'Bud 22_23'!$F$833</definedName>
    <definedName name="QB_ROW_464260" localSheetId="0" hidden="1">'Bud 22_23'!$G$839</definedName>
    <definedName name="QB_ROW_464350" localSheetId="0" hidden="1">'Bud 22_23'!$F$840</definedName>
    <definedName name="QB_ROW_465250" localSheetId="0" hidden="1">'Bud 22_23'!$F$841</definedName>
    <definedName name="QB_ROW_466260" localSheetId="0" hidden="1">'Bud 22_23'!$G$254</definedName>
    <definedName name="QB_ROW_467260" localSheetId="0" hidden="1">'Bud 22_23'!$G$688</definedName>
    <definedName name="QB_ROW_468260" localSheetId="0" hidden="1">'Bud 22_23'!$G$689</definedName>
    <definedName name="QB_ROW_469260" localSheetId="0" hidden="1">'Bud 22_23'!$G$252</definedName>
    <definedName name="QB_ROW_470250" localSheetId="0" hidden="1">'Bud 22_23'!$F$584</definedName>
    <definedName name="QB_ROW_471270" localSheetId="0" hidden="1">'Bud 22_23'!$H$72</definedName>
    <definedName name="QB_ROW_472060" localSheetId="0" hidden="1">'Bud 22_23'!$G$690</definedName>
    <definedName name="QB_ROW_472270" localSheetId="0" hidden="1">'Bud 22_23'!$H$693</definedName>
    <definedName name="QB_ROW_472360" localSheetId="0" hidden="1">'Bud 22_23'!$G$694</definedName>
    <definedName name="QB_ROW_47250" localSheetId="0" hidden="1">'Bud 22_23'!$F$984</definedName>
    <definedName name="QB_ROW_473260" localSheetId="0" hidden="1">'Bud 22_23'!$G$383</definedName>
    <definedName name="QB_ROW_474260" localSheetId="0" hidden="1">'Bud 22_23'!$G$695</definedName>
    <definedName name="QB_ROW_475260" localSheetId="0" hidden="1">'Bud 22_23'!$G$405</definedName>
    <definedName name="QB_ROW_476050" localSheetId="0" hidden="1">'Bud 22_23'!$F$129</definedName>
    <definedName name="QB_ROW_476260" localSheetId="0" hidden="1">'Bud 22_23'!$G$134</definedName>
    <definedName name="QB_ROW_476350" localSheetId="0" hidden="1">'Bud 22_23'!$F$135</definedName>
    <definedName name="QB_ROW_477260" localSheetId="0" hidden="1">'Bud 22_23'!$G$130</definedName>
    <definedName name="QB_ROW_478260" localSheetId="0" hidden="1">'Bud 22_23'!$G$131</definedName>
    <definedName name="QB_ROW_479260" localSheetId="0" hidden="1">'Bud 22_23'!$G$132</definedName>
    <definedName name="QB_ROW_480260" localSheetId="0" hidden="1">'Bud 22_23'!$G$133</definedName>
    <definedName name="QB_ROW_481260" localSheetId="0" hidden="1">'Bud 22_23'!$G$46</definedName>
    <definedName name="QB_ROW_48250" localSheetId="0" hidden="1">'Bud 22_23'!$F$985</definedName>
    <definedName name="QB_ROW_484250" localSheetId="0" hidden="1">'Bud 22_23'!$F$794</definedName>
    <definedName name="QB_ROW_485260" localSheetId="0" hidden="1">'Bud 22_23'!$G$384</definedName>
    <definedName name="QB_ROW_486260" localSheetId="0" hidden="1">'Bud 22_23'!$G$368</definedName>
    <definedName name="QB_ROW_487250" localSheetId="0" hidden="1">'Bud 22_23'!$F$681</definedName>
    <definedName name="QB_ROW_488260" localSheetId="0" hidden="1">'Bud 22_23'!$G$430</definedName>
    <definedName name="QB_ROW_489050" localSheetId="0" hidden="1">'Bud 22_23'!$F$429</definedName>
    <definedName name="QB_ROW_489260" localSheetId="0" hidden="1">'Bud 22_23'!$G$432</definedName>
    <definedName name="QB_ROW_489350" localSheetId="0" hidden="1">'Bud 22_23'!$F$433</definedName>
    <definedName name="QB_ROW_490250" localSheetId="0" hidden="1">'Bud 22_23'!$F$156</definedName>
    <definedName name="QB_ROW_491260" localSheetId="0" hidden="1">'Bud 22_23'!$G$253</definedName>
    <definedName name="QB_ROW_492260" localSheetId="0" hidden="1">'Bud 22_23'!$G$696</definedName>
    <definedName name="QB_ROW_49250" localSheetId="0" hidden="1">'Bud 22_23'!$F$986</definedName>
    <definedName name="QB_ROW_493260" localSheetId="0" hidden="1">'Bud 22_23'!$G$22</definedName>
    <definedName name="QB_ROW_494050" localSheetId="0" hidden="1">'Bud 22_23'!$F$106</definedName>
    <definedName name="QB_ROW_494260" localSheetId="0" hidden="1">'Bud 22_23'!$G$123</definedName>
    <definedName name="QB_ROW_494350" localSheetId="0" hidden="1">'Bud 22_23'!$F$124</definedName>
    <definedName name="QB_ROW_495050" localSheetId="0" hidden="1">'Bud 22_23'!$F$372</definedName>
    <definedName name="QB_ROW_495260" localSheetId="0" hidden="1">'Bud 22_23'!$G$375</definedName>
    <definedName name="QB_ROW_495350" localSheetId="0" hidden="1">'Bud 22_23'!$F$376</definedName>
    <definedName name="QB_ROW_496060" localSheetId="0" hidden="1">'Bud 22_23'!$G$406</definedName>
    <definedName name="QB_ROW_496270" localSheetId="0" hidden="1">'Bud 22_23'!$H$411</definedName>
    <definedName name="QB_ROW_496360" localSheetId="0" hidden="1">'Bud 22_23'!$G$412</definedName>
    <definedName name="QB_ROW_497060" localSheetId="0" hidden="1">'Bud 22_23'!$G$413</definedName>
    <definedName name="QB_ROW_497270" localSheetId="0" hidden="1">'Bud 22_23'!$H$425</definedName>
    <definedName name="QB_ROW_497360" localSheetId="0" hidden="1">'Bud 22_23'!$G$426</definedName>
    <definedName name="QB_ROW_498270" localSheetId="0" hidden="1">'Bud 22_23'!$H$73</definedName>
    <definedName name="QB_ROW_499260" localSheetId="0" hidden="1">'Bud 22_23'!$G$23</definedName>
    <definedName name="QB_ROW_500260" localSheetId="0" hidden="1">'Bud 22_23'!$G$24</definedName>
    <definedName name="QB_ROW_50040" localSheetId="0" hidden="1">'Bud 22_23'!$E$1000</definedName>
    <definedName name="QB_ROW_501260" localSheetId="0" hidden="1">'Bud 22_23'!$G$47</definedName>
    <definedName name="QB_ROW_502250" localSheetId="0" hidden="1">'Bud 22_23'!$F$795</definedName>
    <definedName name="QB_ROW_50250" localSheetId="0" hidden="1">'Bud 22_23'!$F$1003</definedName>
    <definedName name="QB_ROW_503270" localSheetId="0" hidden="1">'Bud 22_23'!$H$418</definedName>
    <definedName name="QB_ROW_50340" localSheetId="0" hidden="1">'Bud 22_23'!$E$1004</definedName>
    <definedName name="QB_ROW_504060" localSheetId="0" hidden="1">'Bud 22_23'!$G$697</definedName>
    <definedName name="QB_ROW_504270" localSheetId="0" hidden="1">'Bud 22_23'!$H$702</definedName>
    <definedName name="QB_ROW_504360" localSheetId="0" hidden="1">'Bud 22_23'!$G$703</definedName>
    <definedName name="QB_ROW_505270" localSheetId="0" hidden="1">'Bud 22_23'!$H$699</definedName>
    <definedName name="QB_ROW_506270" localSheetId="0" hidden="1">'Bud 22_23'!$H$700</definedName>
    <definedName name="QB_ROW_507270" localSheetId="0" hidden="1">'Bud 22_23'!$H$701</definedName>
    <definedName name="QB_ROW_508270" localSheetId="0" hidden="1">'Bud 22_23'!$H$691</definedName>
    <definedName name="QB_ROW_509270" localSheetId="0" hidden="1">'Bud 22_23'!$H$692</definedName>
    <definedName name="QB_ROW_510270" localSheetId="0" hidden="1">'Bud 22_23'!$H$91</definedName>
    <definedName name="QB_ROW_51050" localSheetId="0" hidden="1">'Bud 22_23'!$F$366</definedName>
    <definedName name="QB_ROW_511260" localSheetId="0" hidden="1">'Bud 22_23'!$G$116</definedName>
    <definedName name="QB_ROW_512260" localSheetId="0" hidden="1">'Bud 22_23'!$G$311</definedName>
    <definedName name="QB_ROW_51260" localSheetId="0" hidden="1">'Bud 22_23'!$G$370</definedName>
    <definedName name="QB_ROW_513260" localSheetId="0" hidden="1">'Bud 22_23'!$G$385</definedName>
    <definedName name="QB_ROW_51350" localSheetId="0" hidden="1">'Bud 22_23'!$F$371</definedName>
    <definedName name="QB_ROW_514260" localSheetId="0" hidden="1">'Bud 22_23'!$G$386</definedName>
    <definedName name="QB_ROW_515270" localSheetId="0" hidden="1">'Bud 22_23'!$H$74</definedName>
    <definedName name="QB_ROW_516270" localSheetId="0" hidden="1">'Bud 22_23'!$H$532</definedName>
    <definedName name="QB_ROW_517060" localSheetId="0" hidden="1">'Bud 22_23'!$G$628</definedName>
    <definedName name="QB_ROW_517270" localSheetId="0" hidden="1">'Bud 22_23'!$H$630</definedName>
    <definedName name="QB_ROW_517360" localSheetId="0" hidden="1">'Bud 22_23'!$G$631</definedName>
    <definedName name="QB_ROW_518260" localSheetId="0" hidden="1">'Bud 22_23'!$G$748</definedName>
    <definedName name="QB_ROW_519260" localSheetId="0" hidden="1">'Bud 22_23'!$G$749</definedName>
    <definedName name="QB_ROW_520260" localSheetId="0" hidden="1">'Bud 22_23'!$G$632</definedName>
    <definedName name="QB_ROW_521270" localSheetId="0" hidden="1">'Bud 22_23'!$H$533</definedName>
    <definedName name="QB_ROW_522260" localSheetId="0" hidden="1">'Bud 22_23'!$G$228</definedName>
    <definedName name="QB_ROW_52250" localSheetId="0" hidden="1">'Bud 22_23'!$F$456</definedName>
    <definedName name="QB_ROW_523260" localSheetId="0" hidden="1">'Bud 22_23'!$G$313</definedName>
    <definedName name="QB_ROW_5240" localSheetId="0" hidden="1">'Bud 22_23'!$E$989</definedName>
    <definedName name="QB_ROW_524040" localSheetId="0" hidden="1">'Bud 22_23'!$E$183</definedName>
    <definedName name="QB_ROW_524250" localSheetId="0" hidden="1">'Bud 22_23'!$F$185</definedName>
    <definedName name="QB_ROW_524340" localSheetId="0" hidden="1">'Bud 22_23'!$E$186</definedName>
    <definedName name="QB_ROW_525040" localSheetId="0" hidden="1">'Bud 22_23'!$E$807</definedName>
    <definedName name="QB_ROW_525250" localSheetId="0" hidden="1">'Bud 22_23'!$F$826</definedName>
    <definedName name="QB_ROW_525340" localSheetId="0" hidden="1">'Bud 22_23'!$E$827</definedName>
    <definedName name="QB_ROW_526250" localSheetId="0" hidden="1">'Bud 22_23'!$F$816</definedName>
    <definedName name="QB_ROW_527050" localSheetId="0" hidden="1">'Bud 22_23'!$F$817</definedName>
    <definedName name="QB_ROW_527260" localSheetId="0" hidden="1">'Bud 22_23'!$G$824</definedName>
    <definedName name="QB_ROW_527350" localSheetId="0" hidden="1">'Bud 22_23'!$F$825</definedName>
    <definedName name="QB_ROW_528260" localSheetId="0" hidden="1">'Bud 22_23'!$G$818</definedName>
    <definedName name="QB_ROW_529260" localSheetId="0" hidden="1">'Bud 22_23'!$G$819</definedName>
    <definedName name="QB_ROW_530260" localSheetId="0" hidden="1">'Bud 22_23'!$G$820</definedName>
    <definedName name="QB_ROW_53040" localSheetId="0" hidden="1">'Bud 22_23'!$E$1011</definedName>
    <definedName name="QB_ROW_531260" localSheetId="0" hidden="1">'Bud 22_23'!$G$821</definedName>
    <definedName name="QB_ROW_532260" localSheetId="0" hidden="1">'Bud 22_23'!$G$822</definedName>
    <definedName name="QB_ROW_53250" localSheetId="0" hidden="1">'Bud 22_23'!$F$1015</definedName>
    <definedName name="QB_ROW_533270" localSheetId="0" hidden="1">'Bud 22_23'!$H$522</definedName>
    <definedName name="QB_ROW_53340" localSheetId="0" hidden="1">'Bud 22_23'!$E$1016</definedName>
    <definedName name="QB_ROW_534060" localSheetId="0" hidden="1">'Bud 22_23'!$G$518</definedName>
    <definedName name="QB_ROW_534270" localSheetId="0" hidden="1">'Bud 22_23'!$H$523</definedName>
    <definedName name="QB_ROW_534360" localSheetId="0" hidden="1">'Bud 22_23'!$G$524</definedName>
    <definedName name="QB_ROW_535060" localSheetId="0" hidden="1">'Bud 22_23'!$G$529</definedName>
    <definedName name="QB_ROW_535270" localSheetId="0" hidden="1">'Bud 22_23'!$H$535</definedName>
    <definedName name="QB_ROW_535360" localSheetId="0" hidden="1">'Bud 22_23'!$G$536</definedName>
    <definedName name="QB_ROW_536260" localSheetId="0" hidden="1">'Bud 22_23'!$G$492</definedName>
    <definedName name="QB_ROW_537260" localSheetId="0" hidden="1">'Bud 22_23'!$G$387</definedName>
    <definedName name="QB_ROW_538260" localSheetId="0" hidden="1">'Bud 22_23'!$G$25</definedName>
    <definedName name="QB_ROW_539260" localSheetId="0" hidden="1">'Bud 22_23'!$G$440</definedName>
    <definedName name="QB_ROW_540260" localSheetId="0" hidden="1">'Bud 22_23'!$G$338</definedName>
    <definedName name="QB_ROW_541250" localSheetId="0" hidden="1">'Bud 22_23'!$F$555</definedName>
    <definedName name="QB_ROW_542250" localSheetId="0" hidden="1">'Bud 22_23'!$F$682</definedName>
    <definedName name="QB_ROW_54260" localSheetId="0" hidden="1">'Bud 22_23'!$G$462</definedName>
    <definedName name="QB_ROW_543050" localSheetId="0" hidden="1">'Bud 22_23'!$F$723</definedName>
    <definedName name="QB_ROW_543260" localSheetId="0" hidden="1">'Bud 22_23'!$G$730</definedName>
    <definedName name="QB_ROW_543350" localSheetId="0" hidden="1">'Bud 22_23'!$F$731</definedName>
    <definedName name="QB_ROW_544050" localSheetId="0" hidden="1">'Bud 22_23'!$F$796</definedName>
    <definedName name="QB_ROW_544260" localSheetId="0" hidden="1">'Bud 22_23'!$G$803</definedName>
    <definedName name="QB_ROW_544350" localSheetId="0" hidden="1">'Bud 22_23'!$F$804</definedName>
    <definedName name="QB_ROW_545260" localSheetId="0" hidden="1">'Bud 22_23'!$G$648</definedName>
    <definedName name="QB_ROW_546250" localSheetId="0" hidden="1">'Bud 22_23'!$F$157</definedName>
    <definedName name="QB_ROW_547260" localSheetId="0" hidden="1">'Bud 22_23'!$G$48</definedName>
    <definedName name="QB_ROW_548260" localSheetId="0" hidden="1">'Bud 22_23'!$G$43</definedName>
    <definedName name="QB_ROW_549240" localSheetId="0" hidden="1">'Bud 22_23'!$E$1006</definedName>
    <definedName name="QB_ROW_550240" localSheetId="0" hidden="1">'Bud 22_23'!$E$214</definedName>
    <definedName name="QB_ROW_55060" localSheetId="0" hidden="1">'Bud 22_23'!$G$471</definedName>
    <definedName name="QB_ROW_551240" localSheetId="0" hidden="1">'Bud 22_23'!$E$5</definedName>
    <definedName name="QB_ROW_552250" localSheetId="0" hidden="1">'Bud 22_23'!$F$959</definedName>
    <definedName name="QB_ROW_55270" localSheetId="0" hidden="1">'Bud 22_23'!$H$473</definedName>
    <definedName name="QB_ROW_553250" localSheetId="0" hidden="1">'Bud 22_23'!$F$842</definedName>
    <definedName name="QB_ROW_55360" localSheetId="0" hidden="1">'Bud 22_23'!$G$474</definedName>
    <definedName name="QB_ROW_554260" localSheetId="0" hidden="1">'Bud 22_23'!$G$846</definedName>
    <definedName name="QB_ROW_555040" localSheetId="0" hidden="1">'Bud 22_23'!$E$828</definedName>
    <definedName name="QB_ROW_555250" localSheetId="0" hidden="1">'Bud 22_23'!$F$849</definedName>
    <definedName name="QB_ROW_555340" localSheetId="0" hidden="1">'Bud 22_23'!$E$850</definedName>
    <definedName name="QB_ROW_556260" localSheetId="0" hidden="1">'Bud 22_23'!$G$388</definedName>
    <definedName name="QB_ROW_557260" localSheetId="0" hidden="1">'Bud 22_23'!$G$26</definedName>
    <definedName name="QB_ROW_558050" localSheetId="0" hidden="1">'Bud 22_23'!$F$687</definedName>
    <definedName name="QB_ROW_558260" localSheetId="0" hidden="1">'Bud 22_23'!$G$705</definedName>
    <definedName name="QB_ROW_558350" localSheetId="0" hidden="1">'Bud 22_23'!$F$706</definedName>
    <definedName name="QB_ROW_559260" localSheetId="0" hidden="1">'Bud 22_23'!$G$823</definedName>
    <definedName name="QB_ROW_560260" localSheetId="0" hidden="1">'Bud 22_23'!$G$119</definedName>
    <definedName name="QB_ROW_561260" localSheetId="0" hidden="1">'Bud 22_23'!$G$834</definedName>
    <definedName name="QB_ROW_562260" localSheetId="0" hidden="1">'Bud 22_23'!$G$835</definedName>
    <definedName name="QB_ROW_563260" localSheetId="0" hidden="1">'Bud 22_23'!$G$837</definedName>
    <definedName name="QB_ROW_564260" localSheetId="0" hidden="1">'Bud 22_23'!$G$838</definedName>
    <definedName name="QB_ROW_565240" localSheetId="0" hidden="1">'Bud 22_23'!$E$206</definedName>
    <definedName name="QB_ROW_566260" localSheetId="0" hidden="1">'Bud 22_23'!$G$224</definedName>
    <definedName name="QB_ROW_567260" localSheetId="0" hidden="1">'Bud 22_23'!$G$756</definedName>
    <definedName name="QB_ROW_568250" localSheetId="0" hidden="1">'Bud 22_23'!$F$167</definedName>
    <definedName name="QB_ROW_569260" localSheetId="0" hidden="1">'Bud 22_23'!$G$599</definedName>
    <definedName name="QB_ROW_570240" localSheetId="0" hidden="1">'Bud 22_23'!$E$207</definedName>
    <definedName name="QB_ROW_57040" localSheetId="0" hidden="1">'Bud 22_23'!$E$962</definedName>
    <definedName name="QB_ROW_571240" localSheetId="0" hidden="1">'Bud 22_23'!$E$982</definedName>
    <definedName name="QB_ROW_572260" localSheetId="0" hidden="1">'Bud 22_23'!$G$493</definedName>
    <definedName name="QB_ROW_57250" localSheetId="0" hidden="1">'Bud 22_23'!$F$969</definedName>
    <definedName name="QB_ROW_573260" localSheetId="0" hidden="1">'Bud 22_23'!$G$640</definedName>
    <definedName name="QB_ROW_57340" localSheetId="0" hidden="1">'Bud 22_23'!$E$970</definedName>
    <definedName name="QB_ROW_574260" localSheetId="0" hidden="1">'Bud 22_23'!$G$49</definedName>
    <definedName name="QB_ROW_575260" localSheetId="0" hidden="1">'Bud 22_23'!$G$117</definedName>
    <definedName name="QB_ROW_576260" localSheetId="0" hidden="1">'Bud 22_23'!$G$312</definedName>
    <definedName name="QB_ROW_577060" localSheetId="0" hidden="1">'Bud 22_23'!$G$256</definedName>
    <definedName name="QB_ROW_577270" localSheetId="0" hidden="1">'Bud 22_23'!$H$268</definedName>
    <definedName name="QB_ROW_577360" localSheetId="0" hidden="1">'Bud 22_23'!$G$269</definedName>
    <definedName name="QB_ROW_578060" localSheetId="0" hidden="1">'Bud 22_23'!$G$270</definedName>
    <definedName name="QB_ROW_578270" localSheetId="0" hidden="1">'Bud 22_23'!$H$279</definedName>
    <definedName name="QB_ROW_578360" localSheetId="0" hidden="1">'Bud 22_23'!$G$280</definedName>
    <definedName name="QB_ROW_579270" localSheetId="0" hidden="1">'Bud 22_23'!$H$271</definedName>
    <definedName name="QB_ROW_580270" localSheetId="0" hidden="1">'Bud 22_23'!$H$272</definedName>
    <definedName name="QB_ROW_581270" localSheetId="0" hidden="1">'Bud 22_23'!$H$273</definedName>
    <definedName name="QB_ROW_582270" localSheetId="0" hidden="1">'Bud 22_23'!$H$274</definedName>
    <definedName name="QB_ROW_583270" localSheetId="0" hidden="1">'Bud 22_23'!$H$275</definedName>
    <definedName name="QB_ROW_584250" localSheetId="0" hidden="1">'Bud 22_23'!$F$707</definedName>
    <definedName name="QB_ROW_585050" localSheetId="0" hidden="1">'Bud 22_23'!$F$708</definedName>
    <definedName name="QB_ROW_585260" localSheetId="0" hidden="1">'Bud 22_23'!$G$714</definedName>
    <definedName name="QB_ROW_585350" localSheetId="0" hidden="1">'Bud 22_23'!$F$715</definedName>
    <definedName name="QB_ROW_586260" localSheetId="0" hidden="1">'Bud 22_23'!$G$709</definedName>
    <definedName name="QB_ROW_587260" localSheetId="0" hidden="1">'Bud 22_23'!$G$710</definedName>
    <definedName name="QB_ROW_588260" localSheetId="0" hidden="1">'Bud 22_23'!$G$711</definedName>
    <definedName name="QB_ROW_589260" localSheetId="0" hidden="1">'Bud 22_23'!$G$712</definedName>
    <definedName name="QB_ROW_590260" localSheetId="0" hidden="1">'Bud 22_23'!$G$713</definedName>
    <definedName name="QB_ROW_591050" localSheetId="0" hidden="1">'Bud 22_23'!$F$843</definedName>
    <definedName name="QB_ROW_591260" localSheetId="0" hidden="1">'Bud 22_23'!$G$847</definedName>
    <definedName name="QB_ROW_591350" localSheetId="0" hidden="1">'Bud 22_23'!$F$848</definedName>
    <definedName name="QB_ROW_592260" localSheetId="0" hidden="1">'Bud 22_23'!$G$844</definedName>
    <definedName name="QB_ROW_59240" localSheetId="0" hidden="1">'Bud 22_23'!$E$875</definedName>
    <definedName name="QB_ROW_593260" localSheetId="0" hidden="1">'Bud 22_23'!$G$845</definedName>
    <definedName name="QB_ROW_594050" localSheetId="0" hidden="1">'Bud 22_23'!$F$216</definedName>
    <definedName name="QB_ROW_594260" localSheetId="0" hidden="1">'Bud 22_23'!$G$221</definedName>
    <definedName name="QB_ROW_594350" localSheetId="0" hidden="1">'Bud 22_23'!$F$222</definedName>
    <definedName name="QB_ROW_595260" localSheetId="0" hidden="1">'Bud 22_23'!$G$217</definedName>
    <definedName name="QB_ROW_596260" localSheetId="0" hidden="1">'Bud 22_23'!$G$218</definedName>
    <definedName name="QB_ROW_597260" localSheetId="0" hidden="1">'Bud 22_23'!$G$836</definedName>
    <definedName name="QB_ROW_598250" localSheetId="0" hidden="1">'Bud 22_23'!$F$158</definedName>
    <definedName name="QB_ROW_599250" localSheetId="0" hidden="1">'Bud 22_23'!$F$553</definedName>
    <definedName name="QB_ROW_600250" localSheetId="0" hidden="1">'Bud 22_23'!$F$566</definedName>
    <definedName name="QB_ROW_601250" localSheetId="0" hidden="1">'Bud 22_23'!$F$284</definedName>
    <definedName name="QB_ROW_602260" localSheetId="0" hidden="1">'Bud 22_23'!$G$118</definedName>
    <definedName name="QB_ROW_60240" localSheetId="0" hidden="1">'Bud 22_23'!$E$876</definedName>
    <definedName name="QB_ROW_603250" localSheetId="0" hidden="1">'Bud 22_23'!$F$643</definedName>
    <definedName name="QB_ROW_604270" localSheetId="0" hidden="1">'Bud 22_23'!$H$495</definedName>
    <definedName name="QB_ROW_605250" localSheetId="0" hidden="1">'Bud 22_23'!$F$670</definedName>
    <definedName name="QB_ROW_606260" localSheetId="0" hidden="1">'Bud 22_23'!$G$650</definedName>
    <definedName name="QB_ROW_607250" localSheetId="0" hidden="1">'Bud 22_23'!$F$285</definedName>
    <definedName name="QB_ROW_608260" localSheetId="0" hidden="1">'Bud 22_23'!$G$115</definedName>
    <definedName name="QB_ROW_609240" localSheetId="0" hidden="1">'Bud 22_23'!$E$946</definedName>
    <definedName name="QB_ROW_610270" localSheetId="0" hidden="1">'Bud 22_23'!$H$61</definedName>
    <definedName name="QB_ROW_61050" localSheetId="0" hidden="1">'Bud 22_23'!$F$8</definedName>
    <definedName name="QB_ROW_611270" localSheetId="0" hidden="1">'Bud 22_23'!$H$68</definedName>
    <definedName name="QB_ROW_612250" localSheetId="0" hidden="1">'Bud 22_23'!$F$653</definedName>
    <definedName name="QB_ROW_61260" localSheetId="0" hidden="1">'Bud 22_23'!$G$29</definedName>
    <definedName name="QB_ROW_613260" localSheetId="0" hidden="1">'Bud 22_23'!$G$729</definedName>
    <definedName name="QB_ROW_61350" localSheetId="0" hidden="1">'Bud 22_23'!$F$30</definedName>
    <definedName name="QB_ROW_614250" localSheetId="0" hidden="1">'Bud 22_23'!$F$742</definedName>
    <definedName name="QB_ROW_615040" localSheetId="0" hidden="1">'Bud 22_23'!$E$139</definedName>
    <definedName name="QB_ROW_615250" localSheetId="0" hidden="1">'Bud 22_23'!$F$144</definedName>
    <definedName name="QB_ROW_615340" localSheetId="0" hidden="1">'Bud 22_23'!$E$145</definedName>
    <definedName name="QB_ROW_616040" localSheetId="0" hidden="1">'Bud 22_23'!$E$179</definedName>
    <definedName name="QB_ROW_616250" localSheetId="0" hidden="1">'Bud 22_23'!$F$181</definedName>
    <definedName name="QB_ROW_616340" localSheetId="0" hidden="1">'Bud 22_23'!$E$182</definedName>
    <definedName name="QB_ROW_617250" localSheetId="0" hidden="1">'Bud 22_23'!$F$180</definedName>
    <definedName name="QB_ROW_619250" localSheetId="0" hidden="1">'Bud 22_23'!$F$716</definedName>
    <definedName name="QB_ROW_620270" localSheetId="0" hidden="1">'Bud 22_23'!$H$496</definedName>
    <definedName name="QB_ROW_621260" localSheetId="0" hidden="1">'Bud 22_23'!$G$121</definedName>
    <definedName name="QB_ROW_622260" localSheetId="0" hidden="1">'Bud 22_23'!$G$219</definedName>
    <definedName name="QB_ROW_62260" localSheetId="0" hidden="1">'Bud 22_23'!$G$12</definedName>
    <definedName name="QB_ROW_623060" localSheetId="0" hidden="1">'Bud 22_23'!$G$494</definedName>
    <definedName name="QB_ROW_623270" localSheetId="0" hidden="1">'Bud 22_23'!$H$497</definedName>
    <definedName name="QB_ROW_623360" localSheetId="0" hidden="1">'Bud 22_23'!$G$498</definedName>
    <definedName name="QB_ROW_6240" localSheetId="0" hidden="1">'Bud 22_23'!$E$1010</definedName>
    <definedName name="QB_ROW_624250" localSheetId="0" hidden="1">'Bud 22_23'!$F$159</definedName>
    <definedName name="QB_ROW_625250" localSheetId="0" hidden="1">'Bud 22_23'!$F$160</definedName>
    <definedName name="QB_ROW_627260" localSheetId="0" hidden="1">'Bud 22_23'!$G$704</definedName>
    <definedName name="QB_ROW_628260" localSheetId="0" hidden="1">'Bud 22_23'!$G$389</definedName>
    <definedName name="QB_ROW_629260" localSheetId="0" hidden="1">'Bud 22_23'!$G$499</definedName>
    <definedName name="QB_ROW_630250" localSheetId="0" hidden="1">'Bud 22_23'!$F$175</definedName>
    <definedName name="QB_ROW_632260" localSheetId="0" hidden="1">'Bud 22_23'!$G$108</definedName>
    <definedName name="QB_ROW_63240" localSheetId="0" hidden="1">'Bud 22_23'!$E$878</definedName>
    <definedName name="QB_ROW_633050" localSheetId="0" hidden="1">'Bud 22_23'!$F$517</definedName>
    <definedName name="QB_ROW_633260" localSheetId="0" hidden="1">'Bud 22_23'!$G$525</definedName>
    <definedName name="QB_ROW_633350" localSheetId="0" hidden="1">'Bud 22_23'!$F$526</definedName>
    <definedName name="QB_ROW_634240" localSheetId="0" hidden="1">'Bud 22_23'!$E$587</definedName>
    <definedName name="QB_ROW_635250" localSheetId="0" hidden="1">'Bud 22_23'!$F$288</definedName>
    <definedName name="QB_ROW_636250" localSheetId="0" hidden="1">'Bud 22_23'!$F$1014</definedName>
    <definedName name="QB_ROW_637250" localSheetId="0" hidden="1">'Bud 22_23'!$F$1013</definedName>
    <definedName name="QB_ROW_638260" localSheetId="0" hidden="1">'Bud 22_23'!$G$477</definedName>
    <definedName name="QB_ROW_639260" localSheetId="0" hidden="1">'Bud 22_23'!$G$581</definedName>
    <definedName name="QB_ROW_64050" localSheetId="0" hidden="1">'Bud 22_23'!$F$31</definedName>
    <definedName name="QB_ROW_641260" localSheetId="0" hidden="1">'Bud 22_23'!$G$461</definedName>
    <definedName name="QB_ROW_642260" localSheetId="0" hidden="1">'Bud 22_23'!$G$500</definedName>
    <definedName name="QB_ROW_64260" localSheetId="0" hidden="1">'Bud 22_23'!$G$50</definedName>
    <definedName name="QB_ROW_643250" localSheetId="0" hidden="1">'Bud 22_23'!$F$669</definedName>
    <definedName name="QB_ROW_64350" localSheetId="0" hidden="1">'Bud 22_23'!$F$51</definedName>
    <definedName name="QB_ROW_644260" localSheetId="0" hidden="1">'Bud 22_23'!$G$476</definedName>
    <definedName name="QB_ROW_645250" localSheetId="0" hidden="1">'Bud 22_23'!$F$445</definedName>
    <definedName name="QB_ROW_646250" localSheetId="0" hidden="1">'Bud 22_23'!$F$781</definedName>
    <definedName name="QB_ROW_647260" localSheetId="0" hidden="1">'Bud 22_23'!$G$251</definedName>
    <definedName name="QB_ROW_648250" localSheetId="0" hidden="1">'Bud 22_23'!$F$514</definedName>
    <definedName name="QB_ROW_649260" localSheetId="0" hidden="1">'Bud 22_23'!$G$241</definedName>
    <definedName name="QB_ROW_650260" localSheetId="0" hidden="1">'Bud 22_23'!$G$361</definedName>
    <definedName name="QB_ROW_651050" localSheetId="0" hidden="1">'Bud 22_23'!$F$646</definedName>
    <definedName name="QB_ROW_651260" localSheetId="0" hidden="1">'Bud 22_23'!$G$651</definedName>
    <definedName name="QB_ROW_651350" localSheetId="0" hidden="1">'Bud 22_23'!$F$652</definedName>
    <definedName name="QB_ROW_65260" localSheetId="0" hidden="1">'Bud 22_23'!$G$42</definedName>
    <definedName name="QB_ROW_653060" localSheetId="0" hidden="1">'Bud 22_23'!$G$633</definedName>
    <definedName name="QB_ROW_653270" localSheetId="0" hidden="1">'Bud 22_23'!$H$638</definedName>
    <definedName name="QB_ROW_653360" localSheetId="0" hidden="1">'Bud 22_23'!$G$639</definedName>
    <definedName name="QB_ROW_654270" localSheetId="0" hidden="1">'Bud 22_23'!$H$635</definedName>
    <definedName name="QB_ROW_655270" localSheetId="0" hidden="1">'Bud 22_23'!$H$636</definedName>
    <definedName name="QB_ROW_656270" localSheetId="0" hidden="1">'Bud 22_23'!$H$637</definedName>
    <definedName name="QB_ROW_658040" localSheetId="0" hidden="1">'Bud 22_23'!$E$196</definedName>
    <definedName name="QB_ROW_658250" localSheetId="0" hidden="1">'Bud 22_23'!$F$198</definedName>
    <definedName name="QB_ROW_658340" localSheetId="0" hidden="1">'Bud 22_23'!$E$199</definedName>
    <definedName name="QB_ROW_659040" localSheetId="0" hidden="1">'Bud 22_23'!$E$851</definedName>
    <definedName name="QB_ROW_659250" localSheetId="0" hidden="1">'Bud 22_23'!$F$854</definedName>
    <definedName name="QB_ROW_659340" localSheetId="0" hidden="1">'Bud 22_23'!$E$855</definedName>
    <definedName name="QB_ROW_66270" localSheetId="0" hidden="1">'Bud 22_23'!$H$79</definedName>
    <definedName name="QB_ROW_663250" localSheetId="0" hidden="1">'Bud 22_23'!$F$759</definedName>
    <definedName name="QB_ROW_665040" localSheetId="0" hidden="1">'Bud 22_23'!$E$173</definedName>
    <definedName name="QB_ROW_665250" localSheetId="0" hidden="1">'Bud 22_23'!$F$177</definedName>
    <definedName name="QB_ROW_665340" localSheetId="0" hidden="1">'Bud 22_23'!$E$178</definedName>
    <definedName name="QB_ROW_666260" localSheetId="0" hidden="1">'Bud 22_23'!$G$363</definedName>
    <definedName name="QB_ROW_667270" localSheetId="0" hidden="1">'Bud 22_23'!$H$625</definedName>
    <definedName name="QB_ROW_668270" localSheetId="0" hidden="1">'Bud 22_23'!$H$621</definedName>
    <definedName name="QB_ROW_669260" localSheetId="0" hidden="1">'Bud 22_23'!$G$107</definedName>
    <definedName name="QB_ROW_670270" localSheetId="0" hidden="1">'Bud 22_23'!$H$90</definedName>
    <definedName name="QB_ROW_671270" localSheetId="0" hidden="1">'Bud 22_23'!$H$465</definedName>
    <definedName name="QB_ROW_672260" localSheetId="0" hidden="1">'Bud 22_23'!$G$342</definedName>
    <definedName name="QB_ROW_673260" localSheetId="0" hidden="1">'Bud 22_23'!$G$336</definedName>
    <definedName name="QB_ROW_674270" localSheetId="0" hidden="1">'Bud 22_23'!$H$78</definedName>
    <definedName name="QB_ROW_675240" localSheetId="0" hidden="1">'Bud 22_23'!$E$948</definedName>
    <definedName name="QB_ROW_676270" localSheetId="0" hidden="1">'Bud 22_23'!$H$402</definedName>
    <definedName name="QB_ROW_677280" localSheetId="0" hidden="1">'Bud 22_23'!$I$421</definedName>
    <definedName name="QB_ROW_678250" localSheetId="0" hidden="1">'Bud 22_23'!$F$286</definedName>
    <definedName name="QB_ROW_679270" localSheetId="0" hidden="1">'Bud 22_23'!$H$629</definedName>
    <definedName name="QB_ROW_682240" localSheetId="0" hidden="1">'Bud 22_23'!$E$210</definedName>
    <definedName name="QB_ROW_683260" localSheetId="0" hidden="1">'Bud 22_23'!$G$374</definedName>
    <definedName name="QB_ROW_684240" localSheetId="0" hidden="1">'Bud 22_23'!$E$205</definedName>
    <definedName name="QB_ROW_689250" localSheetId="0" hidden="1">'Bud 22_23'!$F$161</definedName>
    <definedName name="QB_ROW_690250" localSheetId="0" hidden="1">'Bud 22_23'!$F$162</definedName>
    <definedName name="QB_ROW_691250" localSheetId="0" hidden="1">'Bud 22_23'!$F$163</definedName>
    <definedName name="QB_ROW_692250" localSheetId="0" hidden="1">'Bud 22_23'!$F$164</definedName>
    <definedName name="QB_ROW_69240" localSheetId="0" hidden="1">'Bud 22_23'!$E$899</definedName>
    <definedName name="QB_ROW_693250" localSheetId="0" hidden="1">'Bud 22_23'!$F$165</definedName>
    <definedName name="QB_ROW_694250" localSheetId="0" hidden="1">'Bud 22_23'!$F$166</definedName>
    <definedName name="QB_ROW_695250" localSheetId="0" hidden="1">'Bud 22_23'!$F$168</definedName>
    <definedName name="QB_ROW_696250" localSheetId="0" hidden="1">'Bud 22_23'!$F$169</definedName>
    <definedName name="QB_ROW_697250" localSheetId="0" hidden="1">'Bud 22_23'!$F$170</definedName>
    <definedName name="QB_ROW_698250" localSheetId="0" hidden="1">'Bud 22_23'!$F$7</definedName>
    <definedName name="QB_ROW_699260" localSheetId="0" hidden="1">'Bud 22_23'!$G$27</definedName>
    <definedName name="QB_ROW_700270" localSheetId="0" hidden="1">'Bud 22_23'!$H$98</definedName>
    <definedName name="QB_ROW_701270" localSheetId="0" hidden="1">'Bud 22_23'!$H$81</definedName>
    <definedName name="QB_ROW_702270" localSheetId="0" hidden="1">'Bud 22_23'!$H$276</definedName>
    <definedName name="QB_ROW_70240" localSheetId="0" hidden="1">'Bud 22_23'!$E$898</definedName>
    <definedName name="QB_ROW_703270" localSheetId="0" hidden="1">'Bud 22_23'!$H$277</definedName>
    <definedName name="QB_ROW_704270" localSheetId="0" hidden="1">'Bud 22_23'!$H$278</definedName>
    <definedName name="QB_ROW_705260" localSheetId="0" hidden="1">'Bud 22_23'!$G$750</definedName>
    <definedName name="QB_ROW_706260" localSheetId="0" hidden="1">'Bud 22_23'!$G$751</definedName>
    <definedName name="QB_ROW_707260" localSheetId="0" hidden="1">'Bud 22_23'!$G$752</definedName>
    <definedName name="QB_ROW_708260" localSheetId="0" hidden="1">'Bud 22_23'!$G$754</definedName>
    <definedName name="QB_ROW_709260" localSheetId="0" hidden="1">'Bud 22_23'!$G$753</definedName>
    <definedName name="QB_ROW_710070" localSheetId="0" hidden="1">'Bud 22_23'!$H$260</definedName>
    <definedName name="QB_ROW_710280" localSheetId="0" hidden="1">'Bud 22_23'!$I$263</definedName>
    <definedName name="QB_ROW_710370" localSheetId="0" hidden="1">'Bud 22_23'!$H$264</definedName>
    <definedName name="QB_ROW_711270" localSheetId="0" hidden="1">'Bud 22_23'!$H$265</definedName>
    <definedName name="QB_ROW_712270" localSheetId="0" hidden="1">'Bud 22_23'!$H$266</definedName>
    <definedName name="QB_ROW_71260" localSheetId="0" hidden="1">'Bud 22_23'!$G$13</definedName>
    <definedName name="QB_ROW_713270" localSheetId="0" hidden="1">'Bud 22_23'!$H$267</definedName>
    <definedName name="QB_ROW_714270" localSheetId="0" hidden="1">'Bud 22_23'!$H$92</definedName>
    <definedName name="QB_ROW_715270" localSheetId="0" hidden="1">'Bud 22_23'!$H$397</definedName>
    <definedName name="QB_ROW_716270" localSheetId="0" hidden="1">'Bud 22_23'!$H$398</definedName>
    <definedName name="QB_ROW_717270" localSheetId="0" hidden="1">'Bud 22_23'!$H$400</definedName>
    <definedName name="QB_ROW_718270" localSheetId="0" hidden="1">'Bud 22_23'!$H$401</definedName>
    <definedName name="QB_ROW_719280" localSheetId="0" hidden="1">'Bud 22_23'!$I$261</definedName>
    <definedName name="QB_ROW_720280" localSheetId="0" hidden="1">'Bud 22_23'!$I$262</definedName>
    <definedName name="QB_ROW_72050" localSheetId="0" hidden="1">'Bud 22_23'!$F$58</definedName>
    <definedName name="QB_ROW_721270" localSheetId="0" hidden="1">'Bud 22_23'!$H$257</definedName>
    <definedName name="QB_ROW_722260" localSheetId="0" hidden="1">'Bud 22_23'!$G$765</definedName>
    <definedName name="QB_ROW_72260" localSheetId="0" hidden="1">'Bud 22_23'!$G$104</definedName>
    <definedName name="QB_ROW_723260" localSheetId="0" hidden="1">'Bud 22_23'!$G$766</definedName>
    <definedName name="QB_ROW_72350" localSheetId="0" hidden="1">'Bud 22_23'!$F$105</definedName>
    <definedName name="QB_ROW_7240" localSheetId="0" hidden="1">'Bud 22_23'!$E$955</definedName>
    <definedName name="QB_ROW_724260" localSheetId="0" hidden="1">'Bud 22_23'!$G$767</definedName>
    <definedName name="QB_ROW_725260" localSheetId="0" hidden="1">'Bud 22_23'!$G$769</definedName>
    <definedName name="QB_ROW_726260" localSheetId="0" hidden="1">'Bud 22_23'!$G$770</definedName>
    <definedName name="QB_ROW_727270" localSheetId="0" hidden="1">'Bud 22_23'!$H$101</definedName>
    <definedName name="QB_ROW_728260" localSheetId="0" hidden="1">'Bud 22_23'!$G$28</definedName>
    <definedName name="QB_ROW_729040" localSheetId="0" hidden="1">'Bud 22_23'!$E$187</definedName>
    <definedName name="QB_ROW_729250" localSheetId="0" hidden="1">'Bud 22_23'!$F$190</definedName>
    <definedName name="QB_ROW_729340" localSheetId="0" hidden="1">'Bud 22_23'!$E$191</definedName>
    <definedName name="QB_ROW_730250" localSheetId="0" hidden="1">'Bud 22_23'!$F$188</definedName>
    <definedName name="QB_ROW_731250" localSheetId="0" hidden="1">'Bud 22_23'!$F$189</definedName>
    <definedName name="QB_ROW_732260" localSheetId="0" hidden="1">'Bud 22_23'!$G$728</definedName>
    <definedName name="QB_ROW_73270" localSheetId="0" hidden="1">'Bud 22_23'!$H$80</definedName>
    <definedName name="QB_ROW_733260" localSheetId="0" hidden="1">'Bud 22_23'!$G$255</definedName>
    <definedName name="QB_ROW_734270" localSheetId="0" hidden="1">'Bud 22_23'!$H$538</definedName>
    <definedName name="QB_ROW_735270" localSheetId="0" hidden="1">'Bud 22_23'!$H$539</definedName>
    <definedName name="QB_ROW_736270" localSheetId="0" hidden="1">'Bud 22_23'!$H$540</definedName>
    <definedName name="QB_ROW_737270" localSheetId="0" hidden="1">'Bud 22_23'!$H$542</definedName>
    <definedName name="QB_ROW_738270" localSheetId="0" hidden="1">'Bud 22_23'!$H$543</definedName>
    <definedName name="QB_ROW_739250" localSheetId="0" hidden="1">'Bud 22_23'!$F$736</definedName>
    <definedName name="QB_ROW_740250" localSheetId="0" hidden="1">'Bud 22_23'!$F$737</definedName>
    <definedName name="QB_ROW_741260" localSheetId="0" hidden="1">'Bud 22_23'!$G$469</definedName>
    <definedName name="QB_ROW_742260" localSheetId="0" hidden="1">'Bud 22_23'!$G$337</definedName>
    <definedName name="QB_ROW_74260" localSheetId="0" hidden="1">'Bud 22_23'!$G$113</definedName>
    <definedName name="QB_ROW_743260" localSheetId="0" hidden="1">'Bud 22_23'!$G$362</definedName>
    <definedName name="QB_ROW_744260" localSheetId="0" hidden="1">'Bud 22_23'!$G$367</definedName>
    <definedName name="QB_ROW_745260" localSheetId="0" hidden="1">'Bud 22_23'!$G$616</definedName>
    <definedName name="QB_ROW_746250" localSheetId="0" hidden="1">'Bud 22_23'!$F$556</definedName>
    <definedName name="QB_ROW_747270" localSheetId="0" hidden="1">'Bud 22_23'!$H$541</definedName>
    <definedName name="QB_ROW_748250" localSheetId="0" hidden="1">'Bud 22_23'!$F$151</definedName>
    <definedName name="QB_ROW_749260" localSheetId="0" hidden="1">'Bud 22_23'!$G$229</definedName>
    <definedName name="QB_ROW_750260" localSheetId="0" hidden="1">'Bud 22_23'!$G$230</definedName>
    <definedName name="QB_ROW_75050" localSheetId="0" hidden="1">'Bud 22_23'!$F$52</definedName>
    <definedName name="QB_ROW_751260" localSheetId="0" hidden="1">'Bud 22_23'!$G$231</definedName>
    <definedName name="QB_ROW_752260" localSheetId="0" hidden="1">'Bud 22_23'!$G$232</definedName>
    <definedName name="QB_ROW_75260" localSheetId="0" hidden="1">'Bud 22_23'!$G$56</definedName>
    <definedName name="QB_ROW_753260" localSheetId="0" hidden="1">'Bud 22_23'!$G$9</definedName>
    <definedName name="QB_ROW_75350" localSheetId="0" hidden="1">'Bud 22_23'!$F$57</definedName>
    <definedName name="QB_ROW_754260" localSheetId="0" hidden="1">'Bud 22_23'!$G$10</definedName>
    <definedName name="QB_ROW_755260" localSheetId="0" hidden="1">'Bud 22_23'!$G$11</definedName>
    <definedName name="QB_ROW_756250" localSheetId="0" hidden="1">'Bud 22_23'!$F$283</definedName>
    <definedName name="QB_ROW_757260" localSheetId="0" hidden="1">'Bud 22_23'!$G$314</definedName>
    <definedName name="QB_ROW_758260" localSheetId="0" hidden="1">'Bud 22_23'!$G$315</definedName>
    <definedName name="QB_ROW_759260" localSheetId="0" hidden="1">'Bud 22_23'!$G$369</definedName>
    <definedName name="QB_ROW_761260" localSheetId="0" hidden="1">'Bud 22_23'!$G$334</definedName>
    <definedName name="QB_ROW_762270" localSheetId="0" hidden="1">'Bud 22_23'!$H$544</definedName>
    <definedName name="QB_ROW_76260" localSheetId="0" hidden="1">'Bud 22_23'!$G$54</definedName>
    <definedName name="QB_ROW_763260" localSheetId="0" hidden="1">'Bud 22_23'!$G$550</definedName>
    <definedName name="QB_ROW_764260" localSheetId="0" hidden="1">'Bud 22_23'!$G$347</definedName>
    <definedName name="QB_ROW_765260" localSheetId="0" hidden="1">'Bud 22_23'!$G$348</definedName>
    <definedName name="QB_ROW_766060" localSheetId="0" hidden="1">'Bud 22_23'!$G$600</definedName>
    <definedName name="QB_ROW_766270" localSheetId="0" hidden="1">'Bud 22_23'!$H$603</definedName>
    <definedName name="QB_ROW_766360" localSheetId="0" hidden="1">'Bud 22_23'!$G$604</definedName>
    <definedName name="QB_ROW_767250" localSheetId="0" hidden="1">'Bud 22_23'!$F$607</definedName>
    <definedName name="QB_ROW_768270" localSheetId="0" hidden="1">'Bud 22_23'!$H$488</definedName>
    <definedName name="QB_ROW_769260" localSheetId="0" hidden="1">'Bud 22_23'!$G$44</definedName>
    <definedName name="QB_ROW_770260" localSheetId="0" hidden="1">'Bud 22_23'!$G$510</definedName>
    <definedName name="QB_ROW_771260" localSheetId="0" hidden="1">'Bud 22_23'!$G$290</definedName>
    <definedName name="QB_ROW_772260" localSheetId="0" hidden="1">'Bud 22_23'!$G$291</definedName>
    <definedName name="QB_ROW_77270" localSheetId="0" hidden="1">'Bud 22_23'!$H$83</definedName>
    <definedName name="QB_ROW_773260" localSheetId="0" hidden="1">'Bud 22_23'!$G$448</definedName>
    <definedName name="QB_ROW_774260" localSheetId="0" hidden="1">'Bud 22_23'!$G$571</definedName>
    <definedName name="QB_ROW_775260" localSheetId="0" hidden="1">'Bud 22_23'!$G$666</definedName>
    <definedName name="QB_ROW_776260" localSheetId="0" hidden="1">'Bud 22_23'!$G$784</definedName>
    <definedName name="QB_ROW_777270" localSheetId="0" hidden="1">'Bud 22_23'!$H$259</definedName>
    <definedName name="QB_ROW_778270" localSheetId="0" hidden="1">'Bud 22_23'!$H$82</definedName>
    <definedName name="QB_ROW_779060" localSheetId="0" hidden="1">'Bud 22_23'!$G$59</definedName>
    <definedName name="QB_ROW_779270" localSheetId="0" hidden="1">'Bud 22_23'!$H$75</definedName>
    <definedName name="QB_ROW_779360" localSheetId="0" hidden="1">'Bud 22_23'!$G$76</definedName>
    <definedName name="QB_ROW_780250" localSheetId="0" hidden="1">'Bud 22_23'!$F$147</definedName>
    <definedName name="QB_ROW_78050" localSheetId="0" hidden="1">'Bud 22_23'!$F$486</definedName>
    <definedName name="QB_ROW_781270" localSheetId="0" hidden="1">'Bud 22_23'!$H$34</definedName>
    <definedName name="QB_ROW_782270" localSheetId="0" hidden="1">'Bud 22_23'!$H$35</definedName>
    <definedName name="QB_ROW_78260" localSheetId="0" hidden="1">'Bud 22_23'!$G$501</definedName>
    <definedName name="QB_ROW_783270" localSheetId="0" hidden="1">'Bud 22_23'!$H$601</definedName>
    <definedName name="QB_ROW_78350" localSheetId="0" hidden="1">'Bud 22_23'!$F$502</definedName>
    <definedName name="QB_ROW_784270" localSheetId="0" hidden="1">'Bud 22_23'!$H$602</definedName>
    <definedName name="QB_ROW_790270" localSheetId="0" hidden="1">'Bud 22_23'!$H$472</definedName>
    <definedName name="QB_ROW_79250" localSheetId="0" hidden="1">'Bud 22_23'!$F$568</definedName>
    <definedName name="QB_ROW_794270" localSheetId="0" hidden="1">'Bud 22_23'!$H$36</definedName>
    <definedName name="QB_ROW_795260" localSheetId="0" hidden="1">'Bud 22_23'!$G$120</definedName>
    <definedName name="QB_ROW_796240" localSheetId="0" hidden="1">'Bud 22_23'!$E$204</definedName>
    <definedName name="QB_ROW_797250" localSheetId="0" hidden="1">'Bud 22_23'!$F$444</definedName>
    <definedName name="QB_ROW_798240" localSheetId="0" hidden="1">'Bud 22_23'!$E$902</definedName>
    <definedName name="QB_ROW_799040" localSheetId="0" hidden="1">'Bud 22_23'!$E$856</definedName>
    <definedName name="QB_ROW_799250" localSheetId="0" hidden="1">'Bud 22_23'!$F$867</definedName>
    <definedName name="QB_ROW_799340" localSheetId="0" hidden="1">'Bud 22_23'!$E$868</definedName>
    <definedName name="QB_ROW_800250" localSheetId="0" hidden="1">'Bud 22_23'!$F$857</definedName>
    <definedName name="QB_ROW_801250" localSheetId="0" hidden="1">'Bud 22_23'!$F$858</definedName>
    <definedName name="QB_ROW_802250" localSheetId="0" hidden="1">'Bud 22_23'!$F$859</definedName>
    <definedName name="QB_ROW_80260" localSheetId="0" hidden="1">'Bud 22_23'!$G$810</definedName>
    <definedName name="QB_ROW_803250" localSheetId="0" hidden="1">'Bud 22_23'!$F$860</definedName>
    <definedName name="QB_ROW_804250" localSheetId="0" hidden="1">'Bud 22_23'!$F$861</definedName>
    <definedName name="QB_ROW_805050" localSheetId="0" hidden="1">'Bud 22_23'!$F$862</definedName>
    <definedName name="QB_ROW_805260" localSheetId="0" hidden="1">'Bud 22_23'!$G$865</definedName>
    <definedName name="QB_ROW_805350" localSheetId="0" hidden="1">'Bud 22_23'!$F$866</definedName>
    <definedName name="QB_ROW_806040" localSheetId="0" hidden="1">'Bud 22_23'!$E$200</definedName>
    <definedName name="QB_ROW_806250" localSheetId="0" hidden="1">'Bud 22_23'!$F$202</definedName>
    <definedName name="QB_ROW_806340" localSheetId="0" hidden="1">'Bud 22_23'!$E$203</definedName>
    <definedName name="QB_ROW_807250" localSheetId="0" hidden="1">'Bud 22_23'!$F$201</definedName>
    <definedName name="QB_ROW_808260" localSheetId="0" hidden="1">'Bud 22_23'!$G$863</definedName>
    <definedName name="QB_ROW_809260" localSheetId="0" hidden="1">'Bud 22_23'!$G$864</definedName>
    <definedName name="QB_ROW_810260" localSheetId="0" hidden="1">'Bud 22_23'!$G$511</definedName>
    <definedName name="QB_ROW_811250" localSheetId="0" hidden="1">'Bud 22_23'!$F$503</definedName>
    <definedName name="QB_ROW_812260" localSheetId="0" hidden="1">'Bud 22_23'!$G$346</definedName>
    <definedName name="QB_ROW_81260" localSheetId="0" hidden="1">'Bud 22_23'!$G$811</definedName>
    <definedName name="QB_ROW_813260" localSheetId="0" hidden="1">'Bud 22_23'!$G$292</definedName>
    <definedName name="QB_ROW_814260" localSheetId="0" hidden="1">'Bud 22_23'!$G$390</definedName>
    <definedName name="QB_ROW_815260" localSheetId="0" hidden="1">'Bud 22_23'!$G$447</definedName>
    <definedName name="QB_ROW_816260" localSheetId="0" hidden="1">'Bud 22_23'!$G$509</definedName>
    <definedName name="QB_ROW_817260" localSheetId="0" hidden="1">'Bud 22_23'!$G$570</definedName>
    <definedName name="QB_ROW_818250" localSheetId="0" hidden="1">'Bud 22_23'!$F$686</definedName>
    <definedName name="QB_ROW_819260" localSheetId="0" hidden="1">'Bud 22_23'!$G$783</definedName>
    <definedName name="QB_ROW_820260" localSheetId="0" hidden="1">'Bud 22_23'!$G$360</definedName>
    <definedName name="QB_ROW_821250" localSheetId="0" hidden="1">'Bud 22_23'!$F$832</definedName>
    <definedName name="QB_ROW_822260" localSheetId="0" hidden="1">'Bud 22_23'!$G$768</definedName>
    <definedName name="QB_ROW_82260" localSheetId="0" hidden="1">'Bud 22_23'!$G$15</definedName>
    <definedName name="QB_ROW_823260" localSheetId="0" hidden="1">'Bud 22_23'!$G$220</definedName>
    <definedName name="QB_ROW_824040" localSheetId="0" hidden="1">'Bud 22_23'!$E$192</definedName>
    <definedName name="QB_ROW_824250" localSheetId="0" hidden="1">'Bud 22_23'!$F$194</definedName>
    <definedName name="QB_ROW_824340" localSheetId="0" hidden="1">'Bud 22_23'!$E$195</definedName>
    <definedName name="QB_ROW_8260" localSheetId="0" hidden="1">'Bud 22_23'!$G$110</definedName>
    <definedName name="QB_ROW_829260" localSheetId="0" hidden="1">'Bud 22_23'!$G$356</definedName>
    <definedName name="QB_ROW_830260" localSheetId="0" hidden="1">'Bud 22_23'!$G$373</definedName>
    <definedName name="QB_ROW_831270" localSheetId="0" hidden="1">'Bud 22_23'!$H$399</definedName>
    <definedName name="QB_ROW_83240" localSheetId="0" hidden="1">'Bud 22_23'!$E$971</definedName>
    <definedName name="QB_ROW_833250" localSheetId="0" hidden="1">'Bud 22_23'!$F$735</definedName>
    <definedName name="QB_ROW_834240" localSheetId="0" hidden="1">'Bud 22_23'!$E$506</definedName>
    <definedName name="QB_ROW_836270" localSheetId="0" hidden="1">'Bud 22_23'!$H$93</definedName>
    <definedName name="QB_ROW_840270" localSheetId="0" hidden="1">'Bud 22_23'!$H$417</definedName>
    <definedName name="QB_ROW_841270" localSheetId="0" hidden="1">'Bud 22_23'!$H$419</definedName>
    <definedName name="QB_ROW_84260" localSheetId="0" hidden="1">'Bud 22_23'!$G$41</definedName>
    <definedName name="QB_ROW_85270" localSheetId="0" hidden="1">'Bud 22_23'!$H$87</definedName>
    <definedName name="QB_ROW_86250" localSheetId="0" hidden="1">'Bud 22_23'!$F$443</definedName>
    <definedName name="QB_ROW_86321" localSheetId="0" hidden="1">'Bud 22_23'!$C$212</definedName>
    <definedName name="QB_ROW_87031" localSheetId="0" hidden="1">'Bud 22_23'!$D$209</definedName>
    <definedName name="QB_ROW_87050" localSheetId="0" hidden="1">'Bud 22_23'!$F$125</definedName>
    <definedName name="QB_ROW_87260" localSheetId="0" hidden="1">'Bud 22_23'!$G$127</definedName>
    <definedName name="QB_ROW_87331" localSheetId="0" hidden="1">'Bud 22_23'!$D$211</definedName>
    <definedName name="QB_ROW_87350" localSheetId="0" hidden="1">'Bud 22_23'!$F$128</definedName>
    <definedName name="QB_ROW_88270" localSheetId="0" hidden="1">'Bud 22_23'!$H$89</definedName>
    <definedName name="QB_ROW_89050" localSheetId="0" hidden="1">'Bud 22_23'!$F$140</definedName>
    <definedName name="QB_ROW_89260" localSheetId="0" hidden="1">'Bud 22_23'!$G$142</definedName>
    <definedName name="QB_ROW_89350" localSheetId="0" hidden="1">'Bud 22_23'!$F$143</definedName>
    <definedName name="QB_ROW_90260" localSheetId="0" hidden="1">'Bud 22_23'!$G$141</definedName>
    <definedName name="QB_ROW_91040" localSheetId="0" hidden="1">'Bud 22_23'!$E$685</definedName>
    <definedName name="QB_ROW_91250" localSheetId="0" hidden="1">'Bud 22_23'!$F$732</definedName>
    <definedName name="QB_ROW_91340" localSheetId="0" hidden="1">'Bud 22_23'!$E$733</definedName>
    <definedName name="QB_ROW_92260" localSheetId="0" hidden="1">'Bud 22_23'!$G$725</definedName>
    <definedName name="QB_ROW_9240" localSheetId="0" hidden="1">'Bud 22_23'!$E$950</definedName>
    <definedName name="QB_ROW_93260" localSheetId="0" hidden="1">'Bud 22_23'!$G$724</definedName>
    <definedName name="QB_ROW_94260" localSheetId="0" hidden="1">'Bud 22_23'!$G$727</definedName>
    <definedName name="QB_ROW_95260" localSheetId="0" hidden="1">'Bud 22_23'!$G$726</definedName>
    <definedName name="QB_ROW_96250" localSheetId="0" hidden="1">'Bud 22_23'!$F$852</definedName>
    <definedName name="QB_ROW_97250" localSheetId="0" hidden="1">'Bud 22_23'!$F$197</definedName>
    <definedName name="QB_ROW_98240" localSheetId="0" hidden="1">'Bud 22_23'!$E$951</definedName>
    <definedName name="QB_ROW_99240" localSheetId="0" hidden="1">'Bud 22_23'!$E$903</definedName>
    <definedName name="QBCANSUPPORTUPDATE" localSheetId="0">TRUE</definedName>
    <definedName name="QBCOMPANYFILENAME" localSheetId="0">"Q:\city of pine lawn 070106.qbw"</definedName>
    <definedName name="QBENDDATE" localSheetId="0">20230614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"6b33610812b4485eb10a84333fd9bd34"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9</definedName>
    <definedName name="QBSTARTDATE" localSheetId="0">20220701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2" i="1" l="1"/>
  <c r="M316" i="1"/>
  <c r="J402" i="1"/>
  <c r="M1029" i="1"/>
  <c r="M1028" i="1"/>
  <c r="M1025" i="1"/>
  <c r="M1016" i="1"/>
  <c r="M1004" i="1"/>
  <c r="M999" i="1"/>
  <c r="M988" i="1"/>
  <c r="M970" i="1"/>
  <c r="M961" i="1"/>
  <c r="M945" i="1"/>
  <c r="M939" i="1"/>
  <c r="M932" i="1"/>
  <c r="M925" i="1"/>
  <c r="M918" i="1"/>
  <c r="M911" i="1"/>
  <c r="M891" i="1"/>
  <c r="M868" i="1"/>
  <c r="M866" i="1"/>
  <c r="M855" i="1"/>
  <c r="M850" i="1"/>
  <c r="M848" i="1"/>
  <c r="M840" i="1"/>
  <c r="M804" i="1"/>
  <c r="M786" i="1"/>
  <c r="M772" i="1"/>
  <c r="M758" i="1"/>
  <c r="M731" i="1"/>
  <c r="M733" i="1" s="1"/>
  <c r="M715" i="1"/>
  <c r="M706" i="1"/>
  <c r="M703" i="1"/>
  <c r="M694" i="1"/>
  <c r="M668" i="1"/>
  <c r="M660" i="1"/>
  <c r="M652" i="1"/>
  <c r="M639" i="1"/>
  <c r="M642" i="1" s="1"/>
  <c r="M631" i="1"/>
  <c r="M627" i="1"/>
  <c r="M623" i="1"/>
  <c r="M618" i="1"/>
  <c r="M604" i="1"/>
  <c r="M606" i="1" s="1"/>
  <c r="M583" i="1"/>
  <c r="M573" i="1"/>
  <c r="M552" i="1"/>
  <c r="M546" i="1"/>
  <c r="M548" i="1" s="1"/>
  <c r="M586" i="1" s="1"/>
  <c r="M536" i="1"/>
  <c r="M513" i="1"/>
  <c r="M479" i="1"/>
  <c r="M474" i="1"/>
  <c r="M467" i="1"/>
  <c r="M450" i="1"/>
  <c r="M442" i="1"/>
  <c r="M426" i="1"/>
  <c r="M412" i="1"/>
  <c r="M404" i="1"/>
  <c r="M401" i="1"/>
  <c r="M400" i="1"/>
  <c r="M398" i="1"/>
  <c r="M397" i="1"/>
  <c r="M392" i="1"/>
  <c r="M376" i="1"/>
  <c r="M371" i="1"/>
  <c r="M365" i="1"/>
  <c r="M358" i="1"/>
  <c r="M350" i="1"/>
  <c r="M340" i="1"/>
  <c r="M327" i="1"/>
  <c r="M317" i="1"/>
  <c r="M294" i="1"/>
  <c r="M290" i="1"/>
  <c r="M280" i="1"/>
  <c r="M264" i="1"/>
  <c r="M269" i="1" s="1"/>
  <c r="N258" i="1"/>
  <c r="P258" i="1"/>
  <c r="J261" i="1"/>
  <c r="N261" i="1" s="1"/>
  <c r="J236" i="1"/>
  <c r="N236" i="1" s="1"/>
  <c r="M222" i="1"/>
  <c r="M191" i="1"/>
  <c r="M172" i="1"/>
  <c r="M30" i="1"/>
  <c r="M128" i="1"/>
  <c r="M124" i="1"/>
  <c r="M103" i="1"/>
  <c r="M95" i="1"/>
  <c r="M76" i="1"/>
  <c r="M105" i="1" s="1"/>
  <c r="M57" i="1"/>
  <c r="M51" i="1"/>
  <c r="M29" i="1"/>
  <c r="L1028" i="1"/>
  <c r="J1028" i="1"/>
  <c r="P1027" i="1"/>
  <c r="N1027" i="1"/>
  <c r="L1025" i="1"/>
  <c r="J1025" i="1"/>
  <c r="J1029" i="1" s="1"/>
  <c r="P1024" i="1"/>
  <c r="N1024" i="1"/>
  <c r="P1023" i="1"/>
  <c r="N1023" i="1"/>
  <c r="P1018" i="1"/>
  <c r="N1018" i="1"/>
  <c r="P1017" i="1"/>
  <c r="N1017" i="1"/>
  <c r="L1016" i="1"/>
  <c r="J1016" i="1"/>
  <c r="N1016" i="1" s="1"/>
  <c r="P1015" i="1"/>
  <c r="N1015" i="1"/>
  <c r="P1014" i="1"/>
  <c r="N1014" i="1"/>
  <c r="P1013" i="1"/>
  <c r="N1013" i="1"/>
  <c r="P1012" i="1"/>
  <c r="N1012" i="1"/>
  <c r="P1010" i="1"/>
  <c r="N1010" i="1"/>
  <c r="P1009" i="1"/>
  <c r="N1009" i="1"/>
  <c r="P1008" i="1"/>
  <c r="N1008" i="1"/>
  <c r="P1007" i="1"/>
  <c r="N1007" i="1"/>
  <c r="P1006" i="1"/>
  <c r="N1006" i="1"/>
  <c r="P1005" i="1"/>
  <c r="N1005" i="1"/>
  <c r="L1004" i="1"/>
  <c r="J1004" i="1"/>
  <c r="P1003" i="1"/>
  <c r="N1003" i="1"/>
  <c r="P1002" i="1"/>
  <c r="N1002" i="1"/>
  <c r="P1001" i="1"/>
  <c r="N1001" i="1"/>
  <c r="L999" i="1"/>
  <c r="J999" i="1"/>
  <c r="P998" i="1"/>
  <c r="N998" i="1"/>
  <c r="P997" i="1"/>
  <c r="N997" i="1"/>
  <c r="P996" i="1"/>
  <c r="N996" i="1"/>
  <c r="P994" i="1"/>
  <c r="N994" i="1"/>
  <c r="P993" i="1"/>
  <c r="N993" i="1"/>
  <c r="P992" i="1"/>
  <c r="N992" i="1"/>
  <c r="P991" i="1"/>
  <c r="N991" i="1"/>
  <c r="P990" i="1"/>
  <c r="N990" i="1"/>
  <c r="P989" i="1"/>
  <c r="N989" i="1"/>
  <c r="L988" i="1"/>
  <c r="J988" i="1"/>
  <c r="P987" i="1"/>
  <c r="N987" i="1"/>
  <c r="P986" i="1"/>
  <c r="N986" i="1"/>
  <c r="P985" i="1"/>
  <c r="N985" i="1"/>
  <c r="P984" i="1"/>
  <c r="N984" i="1"/>
  <c r="P982" i="1"/>
  <c r="N982" i="1"/>
  <c r="P981" i="1"/>
  <c r="N981" i="1"/>
  <c r="P980" i="1"/>
  <c r="N980" i="1"/>
  <c r="P979" i="1"/>
  <c r="N979" i="1"/>
  <c r="P978" i="1"/>
  <c r="N978" i="1"/>
  <c r="P977" i="1"/>
  <c r="N977" i="1"/>
  <c r="P976" i="1"/>
  <c r="N976" i="1"/>
  <c r="P975" i="1"/>
  <c r="N975" i="1"/>
  <c r="P974" i="1"/>
  <c r="N974" i="1"/>
  <c r="P973" i="1"/>
  <c r="N973" i="1"/>
  <c r="P972" i="1"/>
  <c r="N972" i="1"/>
  <c r="P971" i="1"/>
  <c r="N971" i="1"/>
  <c r="L970" i="1"/>
  <c r="J970" i="1"/>
  <c r="P969" i="1"/>
  <c r="N969" i="1"/>
  <c r="P968" i="1"/>
  <c r="N968" i="1"/>
  <c r="P967" i="1"/>
  <c r="N967" i="1"/>
  <c r="P966" i="1"/>
  <c r="N966" i="1"/>
  <c r="P965" i="1"/>
  <c r="N965" i="1"/>
  <c r="P964" i="1"/>
  <c r="N964" i="1"/>
  <c r="P963" i="1"/>
  <c r="N963" i="1"/>
  <c r="L961" i="1"/>
  <c r="J961" i="1"/>
  <c r="P960" i="1"/>
  <c r="N960" i="1"/>
  <c r="P959" i="1"/>
  <c r="N959" i="1"/>
  <c r="P957" i="1"/>
  <c r="N957" i="1"/>
  <c r="P956" i="1"/>
  <c r="N956" i="1"/>
  <c r="P955" i="1"/>
  <c r="N955" i="1"/>
  <c r="P954" i="1"/>
  <c r="N954" i="1"/>
  <c r="P953" i="1"/>
  <c r="N953" i="1"/>
  <c r="P952" i="1"/>
  <c r="N952" i="1"/>
  <c r="P951" i="1"/>
  <c r="N951" i="1"/>
  <c r="P950" i="1"/>
  <c r="N950" i="1"/>
  <c r="P949" i="1"/>
  <c r="N949" i="1"/>
  <c r="P948" i="1"/>
  <c r="N948" i="1"/>
  <c r="P947" i="1"/>
  <c r="N947" i="1"/>
  <c r="P946" i="1"/>
  <c r="N946" i="1"/>
  <c r="L945" i="1"/>
  <c r="J945" i="1"/>
  <c r="P944" i="1"/>
  <c r="N944" i="1"/>
  <c r="P943" i="1"/>
  <c r="N943" i="1"/>
  <c r="P942" i="1"/>
  <c r="N942" i="1"/>
  <c r="P941" i="1"/>
  <c r="N941" i="1"/>
  <c r="L939" i="1"/>
  <c r="J939" i="1"/>
  <c r="P938" i="1"/>
  <c r="N938" i="1"/>
  <c r="P937" i="1"/>
  <c r="N937" i="1"/>
  <c r="P936" i="1"/>
  <c r="N936" i="1"/>
  <c r="P935" i="1"/>
  <c r="N935" i="1"/>
  <c r="P934" i="1"/>
  <c r="N934" i="1"/>
  <c r="L932" i="1"/>
  <c r="J932" i="1"/>
  <c r="P931" i="1"/>
  <c r="N931" i="1"/>
  <c r="P930" i="1"/>
  <c r="N930" i="1"/>
  <c r="P929" i="1"/>
  <c r="N929" i="1"/>
  <c r="P928" i="1"/>
  <c r="N928" i="1"/>
  <c r="P927" i="1"/>
  <c r="N927" i="1"/>
  <c r="L925" i="1"/>
  <c r="J925" i="1"/>
  <c r="P924" i="1"/>
  <c r="N924" i="1"/>
  <c r="P923" i="1"/>
  <c r="N923" i="1"/>
  <c r="P922" i="1"/>
  <c r="N922" i="1"/>
  <c r="P921" i="1"/>
  <c r="N921" i="1"/>
  <c r="P920" i="1"/>
  <c r="N920" i="1"/>
  <c r="L918" i="1"/>
  <c r="J918" i="1"/>
  <c r="P917" i="1"/>
  <c r="N917" i="1"/>
  <c r="P916" i="1"/>
  <c r="N916" i="1"/>
  <c r="P915" i="1"/>
  <c r="N915" i="1"/>
  <c r="P914" i="1"/>
  <c r="N914" i="1"/>
  <c r="P912" i="1"/>
  <c r="N912" i="1"/>
  <c r="L911" i="1"/>
  <c r="J911" i="1"/>
  <c r="P910" i="1"/>
  <c r="N910" i="1"/>
  <c r="P909" i="1"/>
  <c r="N909" i="1"/>
  <c r="P908" i="1"/>
  <c r="N908" i="1"/>
  <c r="P907" i="1"/>
  <c r="N907" i="1"/>
  <c r="P906" i="1"/>
  <c r="N906" i="1"/>
  <c r="P904" i="1"/>
  <c r="N904" i="1"/>
  <c r="P903" i="1"/>
  <c r="N903" i="1"/>
  <c r="P902" i="1"/>
  <c r="N902" i="1"/>
  <c r="P901" i="1"/>
  <c r="N901" i="1"/>
  <c r="P900" i="1"/>
  <c r="N900" i="1"/>
  <c r="P899" i="1"/>
  <c r="N899" i="1"/>
  <c r="P898" i="1"/>
  <c r="N898" i="1"/>
  <c r="P897" i="1"/>
  <c r="N897" i="1"/>
  <c r="P896" i="1"/>
  <c r="N896" i="1"/>
  <c r="P895" i="1"/>
  <c r="N895" i="1"/>
  <c r="P894" i="1"/>
  <c r="N894" i="1"/>
  <c r="P893" i="1"/>
  <c r="N893" i="1"/>
  <c r="P892" i="1"/>
  <c r="N892" i="1"/>
  <c r="L891" i="1"/>
  <c r="J891" i="1"/>
  <c r="P890" i="1"/>
  <c r="N890" i="1"/>
  <c r="P889" i="1"/>
  <c r="N889" i="1"/>
  <c r="P887" i="1"/>
  <c r="N887" i="1"/>
  <c r="P886" i="1"/>
  <c r="N886" i="1"/>
  <c r="P885" i="1"/>
  <c r="N885" i="1"/>
  <c r="P884" i="1"/>
  <c r="N884" i="1"/>
  <c r="P883" i="1"/>
  <c r="N883" i="1"/>
  <c r="P882" i="1"/>
  <c r="N882" i="1"/>
  <c r="P881" i="1"/>
  <c r="N881" i="1"/>
  <c r="P880" i="1"/>
  <c r="N880" i="1"/>
  <c r="P879" i="1"/>
  <c r="N879" i="1"/>
  <c r="P878" i="1"/>
  <c r="N878" i="1"/>
  <c r="P877" i="1"/>
  <c r="N877" i="1"/>
  <c r="P876" i="1"/>
  <c r="N876" i="1"/>
  <c r="P875" i="1"/>
  <c r="N875" i="1"/>
  <c r="P874" i="1"/>
  <c r="N874" i="1"/>
  <c r="P873" i="1"/>
  <c r="N873" i="1"/>
  <c r="P872" i="1"/>
  <c r="N872" i="1"/>
  <c r="P871" i="1"/>
  <c r="N871" i="1"/>
  <c r="P870" i="1"/>
  <c r="N870" i="1"/>
  <c r="P869" i="1"/>
  <c r="N869" i="1"/>
  <c r="P867" i="1"/>
  <c r="N867" i="1"/>
  <c r="L866" i="1"/>
  <c r="J866" i="1"/>
  <c r="J868" i="1" s="1"/>
  <c r="P865" i="1"/>
  <c r="N865" i="1"/>
  <c r="P864" i="1"/>
  <c r="N864" i="1"/>
  <c r="P863" i="1"/>
  <c r="N863" i="1"/>
  <c r="P861" i="1"/>
  <c r="N861" i="1"/>
  <c r="P860" i="1"/>
  <c r="N860" i="1"/>
  <c r="P859" i="1"/>
  <c r="N859" i="1"/>
  <c r="P858" i="1"/>
  <c r="N858" i="1"/>
  <c r="P857" i="1"/>
  <c r="N857" i="1"/>
  <c r="L855" i="1"/>
  <c r="J855" i="1"/>
  <c r="P854" i="1"/>
  <c r="N854" i="1"/>
  <c r="P853" i="1"/>
  <c r="N853" i="1"/>
  <c r="P852" i="1"/>
  <c r="N852" i="1"/>
  <c r="P849" i="1"/>
  <c r="N849" i="1"/>
  <c r="L848" i="1"/>
  <c r="J848" i="1"/>
  <c r="P847" i="1"/>
  <c r="N847" i="1"/>
  <c r="P846" i="1"/>
  <c r="N846" i="1"/>
  <c r="P845" i="1"/>
  <c r="N845" i="1"/>
  <c r="P844" i="1"/>
  <c r="N844" i="1"/>
  <c r="P842" i="1"/>
  <c r="N842" i="1"/>
  <c r="P841" i="1"/>
  <c r="N841" i="1"/>
  <c r="L840" i="1"/>
  <c r="J840" i="1"/>
  <c r="P839" i="1"/>
  <c r="N839" i="1"/>
  <c r="P838" i="1"/>
  <c r="N838" i="1"/>
  <c r="P837" i="1"/>
  <c r="N837" i="1"/>
  <c r="P836" i="1"/>
  <c r="N836" i="1"/>
  <c r="P835" i="1"/>
  <c r="N835" i="1"/>
  <c r="P834" i="1"/>
  <c r="N834" i="1"/>
  <c r="P832" i="1"/>
  <c r="N832" i="1"/>
  <c r="P831" i="1"/>
  <c r="N831" i="1"/>
  <c r="P830" i="1"/>
  <c r="N830" i="1"/>
  <c r="P829" i="1"/>
  <c r="N829" i="1"/>
  <c r="P826" i="1"/>
  <c r="N826" i="1"/>
  <c r="L825" i="1"/>
  <c r="J825" i="1"/>
  <c r="P824" i="1"/>
  <c r="N824" i="1"/>
  <c r="P823" i="1"/>
  <c r="N823" i="1"/>
  <c r="P822" i="1"/>
  <c r="N822" i="1"/>
  <c r="P821" i="1"/>
  <c r="N821" i="1"/>
  <c r="P820" i="1"/>
  <c r="N820" i="1"/>
  <c r="P819" i="1"/>
  <c r="N819" i="1"/>
  <c r="P818" i="1"/>
  <c r="N818" i="1"/>
  <c r="P816" i="1"/>
  <c r="N816" i="1"/>
  <c r="L815" i="1"/>
  <c r="J815" i="1"/>
  <c r="P814" i="1"/>
  <c r="N814" i="1"/>
  <c r="P813" i="1"/>
  <c r="N813" i="1"/>
  <c r="P812" i="1"/>
  <c r="N812" i="1"/>
  <c r="P811" i="1"/>
  <c r="N811" i="1"/>
  <c r="P810" i="1"/>
  <c r="N810" i="1"/>
  <c r="P809" i="1"/>
  <c r="N809" i="1"/>
  <c r="P805" i="1"/>
  <c r="N805" i="1"/>
  <c r="L804" i="1"/>
  <c r="J804" i="1"/>
  <c r="P803" i="1"/>
  <c r="N803" i="1"/>
  <c r="P802" i="1"/>
  <c r="N802" i="1"/>
  <c r="P801" i="1"/>
  <c r="N801" i="1"/>
  <c r="P800" i="1"/>
  <c r="N800" i="1"/>
  <c r="P799" i="1"/>
  <c r="N799" i="1"/>
  <c r="P798" i="1"/>
  <c r="N798" i="1"/>
  <c r="P797" i="1"/>
  <c r="N797" i="1"/>
  <c r="P795" i="1"/>
  <c r="N795" i="1"/>
  <c r="P794" i="1"/>
  <c r="N794" i="1"/>
  <c r="P793" i="1"/>
  <c r="N793" i="1"/>
  <c r="P792" i="1"/>
  <c r="N792" i="1"/>
  <c r="P791" i="1"/>
  <c r="N791" i="1"/>
  <c r="P790" i="1"/>
  <c r="N790" i="1"/>
  <c r="P789" i="1"/>
  <c r="N789" i="1"/>
  <c r="P788" i="1"/>
  <c r="N788" i="1"/>
  <c r="P787" i="1"/>
  <c r="N787" i="1"/>
  <c r="L786" i="1"/>
  <c r="J786" i="1"/>
  <c r="P785" i="1"/>
  <c r="N785" i="1"/>
  <c r="P784" i="1"/>
  <c r="N784" i="1"/>
  <c r="P783" i="1"/>
  <c r="N783" i="1"/>
  <c r="P781" i="1"/>
  <c r="N781" i="1"/>
  <c r="P780" i="1"/>
  <c r="N780" i="1"/>
  <c r="L779" i="1"/>
  <c r="J779" i="1"/>
  <c r="P778" i="1"/>
  <c r="N778" i="1"/>
  <c r="P777" i="1"/>
  <c r="N777" i="1"/>
  <c r="P776" i="1"/>
  <c r="N776" i="1"/>
  <c r="P775" i="1"/>
  <c r="N775" i="1"/>
  <c r="P774" i="1"/>
  <c r="N774" i="1"/>
  <c r="L772" i="1"/>
  <c r="J772" i="1"/>
  <c r="P771" i="1"/>
  <c r="N771" i="1"/>
  <c r="P770" i="1"/>
  <c r="N770" i="1"/>
  <c r="P769" i="1"/>
  <c r="N769" i="1"/>
  <c r="P768" i="1"/>
  <c r="N768" i="1"/>
  <c r="P767" i="1"/>
  <c r="N767" i="1"/>
  <c r="P766" i="1"/>
  <c r="N766" i="1"/>
  <c r="P765" i="1"/>
  <c r="N765" i="1"/>
  <c r="P763" i="1"/>
  <c r="N763" i="1"/>
  <c r="P762" i="1"/>
  <c r="N762" i="1"/>
  <c r="P761" i="1"/>
  <c r="N761" i="1"/>
  <c r="P760" i="1"/>
  <c r="N760" i="1"/>
  <c r="P759" i="1"/>
  <c r="N759" i="1"/>
  <c r="L758" i="1"/>
  <c r="J758" i="1"/>
  <c r="P757" i="1"/>
  <c r="N757" i="1"/>
  <c r="P756" i="1"/>
  <c r="N756" i="1"/>
  <c r="P755" i="1"/>
  <c r="N755" i="1"/>
  <c r="P754" i="1"/>
  <c r="N754" i="1"/>
  <c r="P753" i="1"/>
  <c r="N753" i="1"/>
  <c r="P752" i="1"/>
  <c r="N752" i="1"/>
  <c r="P751" i="1"/>
  <c r="N751" i="1"/>
  <c r="P750" i="1"/>
  <c r="N750" i="1"/>
  <c r="P749" i="1"/>
  <c r="N749" i="1"/>
  <c r="P748" i="1"/>
  <c r="N748" i="1"/>
  <c r="P747" i="1"/>
  <c r="N747" i="1"/>
  <c r="P746" i="1"/>
  <c r="N746" i="1"/>
  <c r="P744" i="1"/>
  <c r="N744" i="1"/>
  <c r="P743" i="1"/>
  <c r="N743" i="1"/>
  <c r="P742" i="1"/>
  <c r="N742" i="1"/>
  <c r="P741" i="1"/>
  <c r="N741" i="1"/>
  <c r="P740" i="1"/>
  <c r="N740" i="1"/>
  <c r="P739" i="1"/>
  <c r="N739" i="1"/>
  <c r="P738" i="1"/>
  <c r="N738" i="1"/>
  <c r="P737" i="1"/>
  <c r="N737" i="1"/>
  <c r="P736" i="1"/>
  <c r="N736" i="1"/>
  <c r="P735" i="1"/>
  <c r="N735" i="1"/>
  <c r="P732" i="1"/>
  <c r="N732" i="1"/>
  <c r="L731" i="1"/>
  <c r="J731" i="1"/>
  <c r="P730" i="1"/>
  <c r="N730" i="1"/>
  <c r="P729" i="1"/>
  <c r="N729" i="1"/>
  <c r="P728" i="1"/>
  <c r="N728" i="1"/>
  <c r="P727" i="1"/>
  <c r="N727" i="1"/>
  <c r="P726" i="1"/>
  <c r="N726" i="1"/>
  <c r="P725" i="1"/>
  <c r="N725" i="1"/>
  <c r="P724" i="1"/>
  <c r="N724" i="1"/>
  <c r="P722" i="1"/>
  <c r="N722" i="1"/>
  <c r="P721" i="1"/>
  <c r="N721" i="1"/>
  <c r="P720" i="1"/>
  <c r="N720" i="1"/>
  <c r="P719" i="1"/>
  <c r="N719" i="1"/>
  <c r="P718" i="1"/>
  <c r="N718" i="1"/>
  <c r="P717" i="1"/>
  <c r="N717" i="1"/>
  <c r="P716" i="1"/>
  <c r="N716" i="1"/>
  <c r="L715" i="1"/>
  <c r="J715" i="1"/>
  <c r="P714" i="1"/>
  <c r="N714" i="1"/>
  <c r="P713" i="1"/>
  <c r="N713" i="1"/>
  <c r="P712" i="1"/>
  <c r="N712" i="1"/>
  <c r="P711" i="1"/>
  <c r="N711" i="1"/>
  <c r="P710" i="1"/>
  <c r="N710" i="1"/>
  <c r="P709" i="1"/>
  <c r="N709" i="1"/>
  <c r="P707" i="1"/>
  <c r="N707" i="1"/>
  <c r="P705" i="1"/>
  <c r="N705" i="1"/>
  <c r="P704" i="1"/>
  <c r="N704" i="1"/>
  <c r="L703" i="1"/>
  <c r="J703" i="1"/>
  <c r="P702" i="1"/>
  <c r="N702" i="1"/>
  <c r="P701" i="1"/>
  <c r="N701" i="1"/>
  <c r="P700" i="1"/>
  <c r="N700" i="1"/>
  <c r="P699" i="1"/>
  <c r="N699" i="1"/>
  <c r="P698" i="1"/>
  <c r="N698" i="1"/>
  <c r="P696" i="1"/>
  <c r="N696" i="1"/>
  <c r="P695" i="1"/>
  <c r="N695" i="1"/>
  <c r="L694" i="1"/>
  <c r="L706" i="1" s="1"/>
  <c r="J694" i="1"/>
  <c r="J706" i="1" s="1"/>
  <c r="P693" i="1"/>
  <c r="N693" i="1"/>
  <c r="P692" i="1"/>
  <c r="N692" i="1"/>
  <c r="P691" i="1"/>
  <c r="N691" i="1"/>
  <c r="P689" i="1"/>
  <c r="N689" i="1"/>
  <c r="P688" i="1"/>
  <c r="N688" i="1"/>
  <c r="P686" i="1"/>
  <c r="N686" i="1"/>
  <c r="P683" i="1"/>
  <c r="N683" i="1"/>
  <c r="P682" i="1"/>
  <c r="N682" i="1"/>
  <c r="P681" i="1"/>
  <c r="N681" i="1"/>
  <c r="P680" i="1"/>
  <c r="N680" i="1"/>
  <c r="P679" i="1"/>
  <c r="N679" i="1"/>
  <c r="P678" i="1"/>
  <c r="N678" i="1"/>
  <c r="P677" i="1"/>
  <c r="N677" i="1"/>
  <c r="P676" i="1"/>
  <c r="N676" i="1"/>
  <c r="P675" i="1"/>
  <c r="N675" i="1"/>
  <c r="P674" i="1"/>
  <c r="N674" i="1"/>
  <c r="P673" i="1"/>
  <c r="N673" i="1"/>
  <c r="P672" i="1"/>
  <c r="N672" i="1"/>
  <c r="P671" i="1"/>
  <c r="N671" i="1"/>
  <c r="P670" i="1"/>
  <c r="N670" i="1"/>
  <c r="P669" i="1"/>
  <c r="N669" i="1"/>
  <c r="L668" i="1"/>
  <c r="J668" i="1"/>
  <c r="P667" i="1"/>
  <c r="N667" i="1"/>
  <c r="P666" i="1"/>
  <c r="N666" i="1"/>
  <c r="P664" i="1"/>
  <c r="N664" i="1"/>
  <c r="P663" i="1"/>
  <c r="N663" i="1"/>
  <c r="P662" i="1"/>
  <c r="N662" i="1"/>
  <c r="P661" i="1"/>
  <c r="N661" i="1"/>
  <c r="L660" i="1"/>
  <c r="J660" i="1"/>
  <c r="P659" i="1"/>
  <c r="N659" i="1"/>
  <c r="P658" i="1"/>
  <c r="N658" i="1"/>
  <c r="P657" i="1"/>
  <c r="N657" i="1"/>
  <c r="P656" i="1"/>
  <c r="N656" i="1"/>
  <c r="P655" i="1"/>
  <c r="N655" i="1"/>
  <c r="P653" i="1"/>
  <c r="N653" i="1"/>
  <c r="L652" i="1"/>
  <c r="J652" i="1"/>
  <c r="P651" i="1"/>
  <c r="N651" i="1"/>
  <c r="P650" i="1"/>
  <c r="N650" i="1"/>
  <c r="P649" i="1"/>
  <c r="N649" i="1"/>
  <c r="P648" i="1"/>
  <c r="N648" i="1"/>
  <c r="P647" i="1"/>
  <c r="N647" i="1"/>
  <c r="P645" i="1"/>
  <c r="N645" i="1"/>
  <c r="P644" i="1"/>
  <c r="N644" i="1"/>
  <c r="P643" i="1"/>
  <c r="N643" i="1"/>
  <c r="P641" i="1"/>
  <c r="N641" i="1"/>
  <c r="P640" i="1"/>
  <c r="N640" i="1"/>
  <c r="L639" i="1"/>
  <c r="J639" i="1"/>
  <c r="P638" i="1"/>
  <c r="N638" i="1"/>
  <c r="P637" i="1"/>
  <c r="N637" i="1"/>
  <c r="P636" i="1"/>
  <c r="N636" i="1"/>
  <c r="P635" i="1"/>
  <c r="N635" i="1"/>
  <c r="P634" i="1"/>
  <c r="N634" i="1"/>
  <c r="P632" i="1"/>
  <c r="N632" i="1"/>
  <c r="L631" i="1"/>
  <c r="J631" i="1"/>
  <c r="P630" i="1"/>
  <c r="N630" i="1"/>
  <c r="P629" i="1"/>
  <c r="N629" i="1"/>
  <c r="L627" i="1"/>
  <c r="J627" i="1"/>
  <c r="P626" i="1"/>
  <c r="N626" i="1"/>
  <c r="P625" i="1"/>
  <c r="N625" i="1"/>
  <c r="L623" i="1"/>
  <c r="J623" i="1"/>
  <c r="P622" i="1"/>
  <c r="N622" i="1"/>
  <c r="P621" i="1"/>
  <c r="N621" i="1"/>
  <c r="L618" i="1"/>
  <c r="J618" i="1"/>
  <c r="P617" i="1"/>
  <c r="N617" i="1"/>
  <c r="P616" i="1"/>
  <c r="N616" i="1"/>
  <c r="P614" i="1"/>
  <c r="N614" i="1"/>
  <c r="P613" i="1"/>
  <c r="N613" i="1"/>
  <c r="P612" i="1"/>
  <c r="N612" i="1"/>
  <c r="P611" i="1"/>
  <c r="N611" i="1"/>
  <c r="P610" i="1"/>
  <c r="N610" i="1"/>
  <c r="P609" i="1"/>
  <c r="N609" i="1"/>
  <c r="P608" i="1"/>
  <c r="N608" i="1"/>
  <c r="P607" i="1"/>
  <c r="N607" i="1"/>
  <c r="P605" i="1"/>
  <c r="N605" i="1"/>
  <c r="L604" i="1"/>
  <c r="L606" i="1" s="1"/>
  <c r="J604" i="1"/>
  <c r="J606" i="1" s="1"/>
  <c r="P603" i="1"/>
  <c r="N603" i="1"/>
  <c r="P602" i="1"/>
  <c r="N602" i="1"/>
  <c r="P601" i="1"/>
  <c r="N601" i="1"/>
  <c r="P599" i="1"/>
  <c r="N599" i="1"/>
  <c r="P598" i="1"/>
  <c r="N598" i="1"/>
  <c r="P596" i="1"/>
  <c r="N596" i="1"/>
  <c r="P595" i="1"/>
  <c r="N595" i="1"/>
  <c r="P594" i="1"/>
  <c r="N594" i="1"/>
  <c r="P593" i="1"/>
  <c r="N593" i="1"/>
  <c r="P592" i="1"/>
  <c r="N592" i="1"/>
  <c r="P591" i="1"/>
  <c r="N591" i="1"/>
  <c r="P590" i="1"/>
  <c r="N590" i="1"/>
  <c r="P589" i="1"/>
  <c r="N589" i="1"/>
  <c r="P587" i="1"/>
  <c r="N587" i="1"/>
  <c r="P585" i="1"/>
  <c r="N585" i="1"/>
  <c r="P584" i="1"/>
  <c r="N584" i="1"/>
  <c r="L583" i="1"/>
  <c r="J583" i="1"/>
  <c r="P582" i="1"/>
  <c r="N582" i="1"/>
  <c r="P581" i="1"/>
  <c r="N581" i="1"/>
  <c r="P579" i="1"/>
  <c r="N579" i="1"/>
  <c r="P578" i="1"/>
  <c r="N578" i="1"/>
  <c r="P577" i="1"/>
  <c r="N577" i="1"/>
  <c r="P576" i="1"/>
  <c r="N576" i="1"/>
  <c r="P575" i="1"/>
  <c r="N575" i="1"/>
  <c r="P574" i="1"/>
  <c r="N574" i="1"/>
  <c r="L573" i="1"/>
  <c r="J573" i="1"/>
  <c r="P572" i="1"/>
  <c r="N572" i="1"/>
  <c r="P571" i="1"/>
  <c r="N571" i="1"/>
  <c r="P570" i="1"/>
  <c r="N570" i="1"/>
  <c r="P568" i="1"/>
  <c r="N568" i="1"/>
  <c r="P567" i="1"/>
  <c r="N567" i="1"/>
  <c r="P566" i="1"/>
  <c r="N566" i="1"/>
  <c r="P565" i="1"/>
  <c r="N565" i="1"/>
  <c r="P564" i="1"/>
  <c r="N564" i="1"/>
  <c r="L563" i="1"/>
  <c r="J563" i="1"/>
  <c r="P562" i="1"/>
  <c r="N562" i="1"/>
  <c r="P561" i="1"/>
  <c r="N561" i="1"/>
  <c r="P560" i="1"/>
  <c r="N560" i="1"/>
  <c r="P559" i="1"/>
  <c r="N559" i="1"/>
  <c r="P558" i="1"/>
  <c r="N558" i="1"/>
  <c r="P556" i="1"/>
  <c r="N556" i="1"/>
  <c r="P555" i="1"/>
  <c r="N555" i="1"/>
  <c r="P554" i="1"/>
  <c r="N554" i="1"/>
  <c r="P553" i="1"/>
  <c r="N553" i="1"/>
  <c r="L552" i="1"/>
  <c r="J552" i="1"/>
  <c r="P551" i="1"/>
  <c r="N551" i="1"/>
  <c r="P550" i="1"/>
  <c r="N550" i="1"/>
  <c r="P547" i="1"/>
  <c r="N547" i="1"/>
  <c r="L546" i="1"/>
  <c r="J546" i="1"/>
  <c r="P545" i="1"/>
  <c r="N545" i="1"/>
  <c r="P544" i="1"/>
  <c r="N544" i="1"/>
  <c r="P543" i="1"/>
  <c r="N543" i="1"/>
  <c r="P542" i="1"/>
  <c r="N542" i="1"/>
  <c r="P541" i="1"/>
  <c r="N541" i="1"/>
  <c r="P540" i="1"/>
  <c r="N540" i="1"/>
  <c r="P539" i="1"/>
  <c r="N539" i="1"/>
  <c r="P538" i="1"/>
  <c r="N538" i="1"/>
  <c r="L536" i="1"/>
  <c r="J536" i="1"/>
  <c r="P535" i="1"/>
  <c r="N535" i="1"/>
  <c r="P534" i="1"/>
  <c r="N534" i="1"/>
  <c r="P533" i="1"/>
  <c r="N533" i="1"/>
  <c r="P532" i="1"/>
  <c r="N532" i="1"/>
  <c r="P531" i="1"/>
  <c r="N531" i="1"/>
  <c r="P530" i="1"/>
  <c r="N530" i="1"/>
  <c r="P527" i="1"/>
  <c r="N527" i="1"/>
  <c r="P525" i="1"/>
  <c r="N525" i="1"/>
  <c r="L524" i="1"/>
  <c r="L526" i="1" s="1"/>
  <c r="J524" i="1"/>
  <c r="J526" i="1" s="1"/>
  <c r="P523" i="1"/>
  <c r="N523" i="1"/>
  <c r="P522" i="1"/>
  <c r="N522" i="1"/>
  <c r="P521" i="1"/>
  <c r="N521" i="1"/>
  <c r="P520" i="1"/>
  <c r="N520" i="1"/>
  <c r="P519" i="1"/>
  <c r="N519" i="1"/>
  <c r="P516" i="1"/>
  <c r="N516" i="1"/>
  <c r="P515" i="1"/>
  <c r="N515" i="1"/>
  <c r="P514" i="1"/>
  <c r="N514" i="1"/>
  <c r="L513" i="1"/>
  <c r="J513" i="1"/>
  <c r="P512" i="1"/>
  <c r="N512" i="1"/>
  <c r="P511" i="1"/>
  <c r="N511" i="1"/>
  <c r="P510" i="1"/>
  <c r="N510" i="1"/>
  <c r="P509" i="1"/>
  <c r="N509" i="1"/>
  <c r="P506" i="1"/>
  <c r="N506" i="1"/>
  <c r="P504" i="1"/>
  <c r="N504" i="1"/>
  <c r="P503" i="1"/>
  <c r="N503" i="1"/>
  <c r="P501" i="1"/>
  <c r="N501" i="1"/>
  <c r="P500" i="1"/>
  <c r="N500" i="1"/>
  <c r="P499" i="1"/>
  <c r="N499" i="1"/>
  <c r="L498" i="1"/>
  <c r="J498" i="1"/>
  <c r="P497" i="1"/>
  <c r="N497" i="1"/>
  <c r="P496" i="1"/>
  <c r="N496" i="1"/>
  <c r="P495" i="1"/>
  <c r="N495" i="1"/>
  <c r="P493" i="1"/>
  <c r="N493" i="1"/>
  <c r="P492" i="1"/>
  <c r="N492" i="1"/>
  <c r="P491" i="1"/>
  <c r="N491" i="1"/>
  <c r="L490" i="1"/>
  <c r="L502" i="1" s="1"/>
  <c r="J490" i="1"/>
  <c r="P489" i="1"/>
  <c r="N489" i="1"/>
  <c r="P488" i="1"/>
  <c r="N488" i="1"/>
  <c r="P485" i="1"/>
  <c r="N485" i="1"/>
  <c r="L484" i="1"/>
  <c r="J484" i="1"/>
  <c r="P483" i="1"/>
  <c r="N483" i="1"/>
  <c r="P482" i="1"/>
  <c r="N482" i="1"/>
  <c r="P480" i="1"/>
  <c r="N480" i="1"/>
  <c r="P478" i="1"/>
  <c r="N478" i="1"/>
  <c r="P477" i="1"/>
  <c r="N477" i="1"/>
  <c r="P476" i="1"/>
  <c r="N476" i="1"/>
  <c r="P475" i="1"/>
  <c r="N475" i="1"/>
  <c r="L474" i="1"/>
  <c r="J474" i="1"/>
  <c r="P473" i="1"/>
  <c r="N473" i="1"/>
  <c r="P472" i="1"/>
  <c r="N472" i="1"/>
  <c r="P470" i="1"/>
  <c r="N470" i="1"/>
  <c r="P469" i="1"/>
  <c r="N469" i="1"/>
  <c r="P468" i="1"/>
  <c r="N468" i="1"/>
  <c r="L467" i="1"/>
  <c r="J467" i="1"/>
  <c r="J479" i="1" s="1"/>
  <c r="P466" i="1"/>
  <c r="N466" i="1"/>
  <c r="P465" i="1"/>
  <c r="N465" i="1"/>
  <c r="P463" i="1"/>
  <c r="N463" i="1"/>
  <c r="P462" i="1"/>
  <c r="N462" i="1"/>
  <c r="P461" i="1"/>
  <c r="N461" i="1"/>
  <c r="P460" i="1"/>
  <c r="N460" i="1"/>
  <c r="P459" i="1"/>
  <c r="N459" i="1"/>
  <c r="P457" i="1"/>
  <c r="N457" i="1"/>
  <c r="P456" i="1"/>
  <c r="N456" i="1"/>
  <c r="P455" i="1"/>
  <c r="N455" i="1"/>
  <c r="P454" i="1"/>
  <c r="N454" i="1"/>
  <c r="P453" i="1"/>
  <c r="N453" i="1"/>
  <c r="P452" i="1"/>
  <c r="N452" i="1"/>
  <c r="P451" i="1"/>
  <c r="N451" i="1"/>
  <c r="L450" i="1"/>
  <c r="J450" i="1"/>
  <c r="P449" i="1"/>
  <c r="N449" i="1"/>
  <c r="P448" i="1"/>
  <c r="N448" i="1"/>
  <c r="P447" i="1"/>
  <c r="N447" i="1"/>
  <c r="P445" i="1"/>
  <c r="N445" i="1"/>
  <c r="P444" i="1"/>
  <c r="N444" i="1"/>
  <c r="P443" i="1"/>
  <c r="N443" i="1"/>
  <c r="L442" i="1"/>
  <c r="J442" i="1"/>
  <c r="P441" i="1"/>
  <c r="N441" i="1"/>
  <c r="P440" i="1"/>
  <c r="N440" i="1"/>
  <c r="P439" i="1"/>
  <c r="N439" i="1"/>
  <c r="P438" i="1"/>
  <c r="N438" i="1"/>
  <c r="P436" i="1"/>
  <c r="N436" i="1"/>
  <c r="P435" i="1"/>
  <c r="N435" i="1"/>
  <c r="P434" i="1"/>
  <c r="N434" i="1"/>
  <c r="L433" i="1"/>
  <c r="J433" i="1"/>
  <c r="P432" i="1"/>
  <c r="N432" i="1"/>
  <c r="P431" i="1"/>
  <c r="N431" i="1"/>
  <c r="P430" i="1"/>
  <c r="N430" i="1"/>
  <c r="P427" i="1"/>
  <c r="N427" i="1"/>
  <c r="P425" i="1"/>
  <c r="N425" i="1"/>
  <c r="P424" i="1"/>
  <c r="N424" i="1"/>
  <c r="L423" i="1"/>
  <c r="L426" i="1" s="1"/>
  <c r="J423" i="1"/>
  <c r="J426" i="1" s="1"/>
  <c r="P422" i="1"/>
  <c r="N422" i="1"/>
  <c r="P421" i="1"/>
  <c r="N421" i="1"/>
  <c r="P419" i="1"/>
  <c r="N419" i="1"/>
  <c r="P418" i="1"/>
  <c r="N418" i="1"/>
  <c r="P417" i="1"/>
  <c r="N417" i="1"/>
  <c r="P416" i="1"/>
  <c r="N416" i="1"/>
  <c r="P415" i="1"/>
  <c r="N415" i="1"/>
  <c r="P414" i="1"/>
  <c r="N414" i="1"/>
  <c r="L412" i="1"/>
  <c r="J412" i="1"/>
  <c r="P411" i="1"/>
  <c r="N411" i="1"/>
  <c r="P410" i="1"/>
  <c r="N410" i="1"/>
  <c r="P409" i="1"/>
  <c r="N409" i="1"/>
  <c r="P408" i="1"/>
  <c r="N408" i="1"/>
  <c r="P407" i="1"/>
  <c r="N407" i="1"/>
  <c r="P405" i="1"/>
  <c r="N405" i="1"/>
  <c r="L404" i="1"/>
  <c r="J404" i="1"/>
  <c r="J428" i="1" s="1"/>
  <c r="P403" i="1"/>
  <c r="N403" i="1"/>
  <c r="P402" i="1"/>
  <c r="N402" i="1"/>
  <c r="P401" i="1"/>
  <c r="N401" i="1"/>
  <c r="P400" i="1"/>
  <c r="N400" i="1"/>
  <c r="P399" i="1"/>
  <c r="N399" i="1"/>
  <c r="P398" i="1"/>
  <c r="N398" i="1"/>
  <c r="P397" i="1"/>
  <c r="N397" i="1"/>
  <c r="P394" i="1"/>
  <c r="N394" i="1"/>
  <c r="P393" i="1"/>
  <c r="N393" i="1"/>
  <c r="L392" i="1"/>
  <c r="J392" i="1"/>
  <c r="P391" i="1"/>
  <c r="N391" i="1"/>
  <c r="P390" i="1"/>
  <c r="N390" i="1"/>
  <c r="P389" i="1"/>
  <c r="N389" i="1"/>
  <c r="P388" i="1"/>
  <c r="N388" i="1"/>
  <c r="P387" i="1"/>
  <c r="N387" i="1"/>
  <c r="P386" i="1"/>
  <c r="N386" i="1"/>
  <c r="P385" i="1"/>
  <c r="N385" i="1"/>
  <c r="P384" i="1"/>
  <c r="N384" i="1"/>
  <c r="P383" i="1"/>
  <c r="N383" i="1"/>
  <c r="P382" i="1"/>
  <c r="N382" i="1"/>
  <c r="P381" i="1"/>
  <c r="N381" i="1"/>
  <c r="P380" i="1"/>
  <c r="N380" i="1"/>
  <c r="P379" i="1"/>
  <c r="N379" i="1"/>
  <c r="P378" i="1"/>
  <c r="N378" i="1"/>
  <c r="L376" i="1"/>
  <c r="J376" i="1"/>
  <c r="P375" i="1"/>
  <c r="N375" i="1"/>
  <c r="P374" i="1"/>
  <c r="N374" i="1"/>
  <c r="P373" i="1"/>
  <c r="N373" i="1"/>
  <c r="L371" i="1"/>
  <c r="J371" i="1"/>
  <c r="P370" i="1"/>
  <c r="N370" i="1"/>
  <c r="P369" i="1"/>
  <c r="N369" i="1"/>
  <c r="P368" i="1"/>
  <c r="N368" i="1"/>
  <c r="P367" i="1"/>
  <c r="N367" i="1"/>
  <c r="L365" i="1"/>
  <c r="J365" i="1"/>
  <c r="P364" i="1"/>
  <c r="N364" i="1"/>
  <c r="P363" i="1"/>
  <c r="N363" i="1"/>
  <c r="P362" i="1"/>
  <c r="N362" i="1"/>
  <c r="P361" i="1"/>
  <c r="N361" i="1"/>
  <c r="P360" i="1"/>
  <c r="N360" i="1"/>
  <c r="L358" i="1"/>
  <c r="J358" i="1"/>
  <c r="P357" i="1"/>
  <c r="N357" i="1"/>
  <c r="P356" i="1"/>
  <c r="N356" i="1"/>
  <c r="P355" i="1"/>
  <c r="N355" i="1"/>
  <c r="P354" i="1"/>
  <c r="N354" i="1"/>
  <c r="P353" i="1"/>
  <c r="N353" i="1"/>
  <c r="P352" i="1"/>
  <c r="N352" i="1"/>
  <c r="L350" i="1"/>
  <c r="J350" i="1"/>
  <c r="P349" i="1"/>
  <c r="N349" i="1"/>
  <c r="P348" i="1"/>
  <c r="N348" i="1"/>
  <c r="P347" i="1"/>
  <c r="N347" i="1"/>
  <c r="P346" i="1"/>
  <c r="N346" i="1"/>
  <c r="L344" i="1"/>
  <c r="J344" i="1"/>
  <c r="P343" i="1"/>
  <c r="N343" i="1"/>
  <c r="P342" i="1"/>
  <c r="N342" i="1"/>
  <c r="L340" i="1"/>
  <c r="J340" i="1"/>
  <c r="P339" i="1"/>
  <c r="N339" i="1"/>
  <c r="P338" i="1"/>
  <c r="N338" i="1"/>
  <c r="P337" i="1"/>
  <c r="N337" i="1"/>
  <c r="P336" i="1"/>
  <c r="N336" i="1"/>
  <c r="P335" i="1"/>
  <c r="N335" i="1"/>
  <c r="P334" i="1"/>
  <c r="N334" i="1"/>
  <c r="P332" i="1"/>
  <c r="N332" i="1"/>
  <c r="P331" i="1"/>
  <c r="N331" i="1"/>
  <c r="P330" i="1"/>
  <c r="N330" i="1"/>
  <c r="P329" i="1"/>
  <c r="N329" i="1"/>
  <c r="P328" i="1"/>
  <c r="N328" i="1"/>
  <c r="P326" i="1"/>
  <c r="N326" i="1"/>
  <c r="P325" i="1"/>
  <c r="N325" i="1"/>
  <c r="L324" i="1"/>
  <c r="L327" i="1" s="1"/>
  <c r="J324" i="1"/>
  <c r="J327" i="1" s="1"/>
  <c r="P323" i="1"/>
  <c r="N323" i="1"/>
  <c r="P322" i="1"/>
  <c r="N322" i="1"/>
  <c r="P321" i="1"/>
  <c r="N321" i="1"/>
  <c r="P320" i="1"/>
  <c r="N320" i="1"/>
  <c r="L317" i="1"/>
  <c r="J317" i="1"/>
  <c r="P316" i="1"/>
  <c r="N316" i="1"/>
  <c r="P315" i="1"/>
  <c r="N315" i="1"/>
  <c r="P314" i="1"/>
  <c r="N314" i="1"/>
  <c r="P313" i="1"/>
  <c r="N313" i="1"/>
  <c r="P312" i="1"/>
  <c r="N312" i="1"/>
  <c r="P311" i="1"/>
  <c r="N311" i="1"/>
  <c r="P310" i="1"/>
  <c r="N310" i="1"/>
  <c r="P308" i="1"/>
  <c r="N308" i="1"/>
  <c r="P307" i="1"/>
  <c r="N307" i="1"/>
  <c r="L306" i="1"/>
  <c r="J306" i="1"/>
  <c r="P305" i="1"/>
  <c r="N305" i="1"/>
  <c r="P304" i="1"/>
  <c r="N304" i="1"/>
  <c r="P303" i="1"/>
  <c r="N303" i="1"/>
  <c r="P302" i="1"/>
  <c r="N302" i="1"/>
  <c r="P301" i="1"/>
  <c r="N301" i="1"/>
  <c r="P300" i="1"/>
  <c r="N300" i="1"/>
  <c r="P298" i="1"/>
  <c r="N298" i="1"/>
  <c r="P297" i="1"/>
  <c r="N297" i="1"/>
  <c r="P296" i="1"/>
  <c r="N296" i="1"/>
  <c r="P295" i="1"/>
  <c r="N295" i="1"/>
  <c r="L294" i="1"/>
  <c r="J294" i="1"/>
  <c r="P293" i="1"/>
  <c r="N293" i="1"/>
  <c r="P292" i="1"/>
  <c r="N292" i="1"/>
  <c r="P291" i="1"/>
  <c r="N291" i="1"/>
  <c r="P290" i="1"/>
  <c r="N290" i="1"/>
  <c r="P288" i="1"/>
  <c r="N288" i="1"/>
  <c r="P287" i="1"/>
  <c r="N287" i="1"/>
  <c r="P286" i="1"/>
  <c r="N286" i="1"/>
  <c r="P285" i="1"/>
  <c r="N285" i="1"/>
  <c r="P284" i="1"/>
  <c r="N284" i="1"/>
  <c r="P283" i="1"/>
  <c r="N283" i="1"/>
  <c r="P281" i="1"/>
  <c r="N281" i="1"/>
  <c r="L280" i="1"/>
  <c r="J280" i="1"/>
  <c r="P279" i="1"/>
  <c r="N279" i="1"/>
  <c r="P278" i="1"/>
  <c r="N278" i="1"/>
  <c r="P277" i="1"/>
  <c r="N277" i="1"/>
  <c r="P276" i="1"/>
  <c r="N276" i="1"/>
  <c r="P275" i="1"/>
  <c r="N275" i="1"/>
  <c r="P274" i="1"/>
  <c r="N274" i="1"/>
  <c r="P273" i="1"/>
  <c r="N273" i="1"/>
  <c r="P272" i="1"/>
  <c r="N272" i="1"/>
  <c r="P271" i="1"/>
  <c r="N271" i="1"/>
  <c r="P268" i="1"/>
  <c r="N268" i="1"/>
  <c r="P267" i="1"/>
  <c r="N267" i="1"/>
  <c r="P266" i="1"/>
  <c r="N266" i="1"/>
  <c r="P265" i="1"/>
  <c r="N265" i="1"/>
  <c r="L264" i="1"/>
  <c r="L269" i="1" s="1"/>
  <c r="L282" i="1" s="1"/>
  <c r="P263" i="1"/>
  <c r="N263" i="1"/>
  <c r="P262" i="1"/>
  <c r="N262" i="1"/>
  <c r="P259" i="1"/>
  <c r="N259" i="1"/>
  <c r="P257" i="1"/>
  <c r="N257" i="1"/>
  <c r="P255" i="1"/>
  <c r="N255" i="1"/>
  <c r="P254" i="1"/>
  <c r="N254" i="1"/>
  <c r="P253" i="1"/>
  <c r="N253" i="1"/>
  <c r="P252" i="1"/>
  <c r="N252" i="1"/>
  <c r="P251" i="1"/>
  <c r="N251" i="1"/>
  <c r="P250" i="1"/>
  <c r="N250" i="1"/>
  <c r="P249" i="1"/>
  <c r="N249" i="1"/>
  <c r="P248" i="1"/>
  <c r="N248" i="1"/>
  <c r="P247" i="1"/>
  <c r="N247" i="1"/>
  <c r="P246" i="1"/>
  <c r="N246" i="1"/>
  <c r="P245" i="1"/>
  <c r="N245" i="1"/>
  <c r="P244" i="1"/>
  <c r="N244" i="1"/>
  <c r="P243" i="1"/>
  <c r="N243" i="1"/>
  <c r="P242" i="1"/>
  <c r="N242" i="1"/>
  <c r="P241" i="1"/>
  <c r="N241" i="1"/>
  <c r="P240" i="1"/>
  <c r="N240" i="1"/>
  <c r="P239" i="1"/>
  <c r="N239" i="1"/>
  <c r="P238" i="1"/>
  <c r="N238" i="1"/>
  <c r="P237" i="1"/>
  <c r="N237" i="1"/>
  <c r="P236" i="1"/>
  <c r="P235" i="1"/>
  <c r="N235" i="1"/>
  <c r="P234" i="1"/>
  <c r="N234" i="1"/>
  <c r="P233" i="1"/>
  <c r="N233" i="1"/>
  <c r="P232" i="1"/>
  <c r="N232" i="1"/>
  <c r="P231" i="1"/>
  <c r="N231" i="1"/>
  <c r="P230" i="1"/>
  <c r="N230" i="1"/>
  <c r="P229" i="1"/>
  <c r="N229" i="1"/>
  <c r="P228" i="1"/>
  <c r="N228" i="1"/>
  <c r="L226" i="1"/>
  <c r="J226" i="1"/>
  <c r="P225" i="1"/>
  <c r="N225" i="1"/>
  <c r="P224" i="1"/>
  <c r="N224" i="1"/>
  <c r="L222" i="1"/>
  <c r="J222" i="1"/>
  <c r="P221" i="1"/>
  <c r="N221" i="1"/>
  <c r="P220" i="1"/>
  <c r="N220" i="1"/>
  <c r="P219" i="1"/>
  <c r="N219" i="1"/>
  <c r="P218" i="1"/>
  <c r="N218" i="1"/>
  <c r="P217" i="1"/>
  <c r="N217" i="1"/>
  <c r="P214" i="1"/>
  <c r="N214" i="1"/>
  <c r="L211" i="1"/>
  <c r="J211" i="1"/>
  <c r="P210" i="1"/>
  <c r="N210" i="1"/>
  <c r="P207" i="1"/>
  <c r="N207" i="1"/>
  <c r="P206" i="1"/>
  <c r="N206" i="1"/>
  <c r="P205" i="1"/>
  <c r="N205" i="1"/>
  <c r="P204" i="1"/>
  <c r="N204" i="1"/>
  <c r="L203" i="1"/>
  <c r="J203" i="1"/>
  <c r="P202" i="1"/>
  <c r="N202" i="1"/>
  <c r="P201" i="1"/>
  <c r="N201" i="1"/>
  <c r="L199" i="1"/>
  <c r="J199" i="1"/>
  <c r="P198" i="1"/>
  <c r="N198" i="1"/>
  <c r="P197" i="1"/>
  <c r="N197" i="1"/>
  <c r="L195" i="1"/>
  <c r="J195" i="1"/>
  <c r="P194" i="1"/>
  <c r="N194" i="1"/>
  <c r="P193" i="1"/>
  <c r="N193" i="1"/>
  <c r="L191" i="1"/>
  <c r="J191" i="1"/>
  <c r="P191" i="1" s="1"/>
  <c r="P190" i="1"/>
  <c r="N190" i="1"/>
  <c r="P189" i="1"/>
  <c r="N189" i="1"/>
  <c r="P188" i="1"/>
  <c r="N188" i="1"/>
  <c r="L186" i="1"/>
  <c r="J186" i="1"/>
  <c r="P185" i="1"/>
  <c r="N185" i="1"/>
  <c r="P184" i="1"/>
  <c r="N184" i="1"/>
  <c r="L182" i="1"/>
  <c r="J182" i="1"/>
  <c r="P181" i="1"/>
  <c r="N181" i="1"/>
  <c r="P180" i="1"/>
  <c r="N180" i="1"/>
  <c r="L178" i="1"/>
  <c r="J178" i="1"/>
  <c r="P177" i="1"/>
  <c r="N177" i="1"/>
  <c r="P176" i="1"/>
  <c r="N176" i="1"/>
  <c r="P175" i="1"/>
  <c r="N175" i="1"/>
  <c r="P174" i="1"/>
  <c r="N174" i="1"/>
  <c r="L172" i="1"/>
  <c r="J172" i="1"/>
  <c r="P171" i="1"/>
  <c r="N171" i="1"/>
  <c r="P170" i="1"/>
  <c r="N170" i="1"/>
  <c r="P169" i="1"/>
  <c r="N169" i="1"/>
  <c r="P168" i="1"/>
  <c r="N168" i="1"/>
  <c r="P167" i="1"/>
  <c r="N167" i="1"/>
  <c r="P166" i="1"/>
  <c r="N166" i="1"/>
  <c r="P165" i="1"/>
  <c r="N165" i="1"/>
  <c r="P164" i="1"/>
  <c r="N164" i="1"/>
  <c r="P163" i="1"/>
  <c r="N163" i="1"/>
  <c r="P162" i="1"/>
  <c r="N162" i="1"/>
  <c r="P161" i="1"/>
  <c r="N161" i="1"/>
  <c r="P160" i="1"/>
  <c r="N160" i="1"/>
  <c r="P159" i="1"/>
  <c r="N159" i="1"/>
  <c r="P158" i="1"/>
  <c r="N158" i="1"/>
  <c r="P157" i="1"/>
  <c r="N157" i="1"/>
  <c r="P156" i="1"/>
  <c r="N156" i="1"/>
  <c r="P155" i="1"/>
  <c r="N155" i="1"/>
  <c r="P154" i="1"/>
  <c r="N154" i="1"/>
  <c r="P153" i="1"/>
  <c r="N153" i="1"/>
  <c r="P152" i="1"/>
  <c r="N152" i="1"/>
  <c r="P151" i="1"/>
  <c r="N151" i="1"/>
  <c r="P150" i="1"/>
  <c r="N150" i="1"/>
  <c r="P149" i="1"/>
  <c r="N149" i="1"/>
  <c r="P148" i="1"/>
  <c r="N148" i="1"/>
  <c r="P147" i="1"/>
  <c r="N147" i="1"/>
  <c r="P144" i="1"/>
  <c r="N144" i="1"/>
  <c r="L143" i="1"/>
  <c r="J143" i="1"/>
  <c r="J145" i="1" s="1"/>
  <c r="P142" i="1"/>
  <c r="N142" i="1"/>
  <c r="P141" i="1"/>
  <c r="N141" i="1"/>
  <c r="P138" i="1"/>
  <c r="N138" i="1"/>
  <c r="P136" i="1"/>
  <c r="N136" i="1"/>
  <c r="L135" i="1"/>
  <c r="J135" i="1"/>
  <c r="P134" i="1"/>
  <c r="N134" i="1"/>
  <c r="P133" i="1"/>
  <c r="N133" i="1"/>
  <c r="P132" i="1"/>
  <c r="N132" i="1"/>
  <c r="P131" i="1"/>
  <c r="N131" i="1"/>
  <c r="P130" i="1"/>
  <c r="N130" i="1"/>
  <c r="L128" i="1"/>
  <c r="J128" i="1"/>
  <c r="P127" i="1"/>
  <c r="N127" i="1"/>
  <c r="P126" i="1"/>
  <c r="N126" i="1"/>
  <c r="L124" i="1"/>
  <c r="J124" i="1"/>
  <c r="P123" i="1"/>
  <c r="N123" i="1"/>
  <c r="P122" i="1"/>
  <c r="N122" i="1"/>
  <c r="P121" i="1"/>
  <c r="N121" i="1"/>
  <c r="P120" i="1"/>
  <c r="N120" i="1"/>
  <c r="P119" i="1"/>
  <c r="N119" i="1"/>
  <c r="P118" i="1"/>
  <c r="N118" i="1"/>
  <c r="P117" i="1"/>
  <c r="N117" i="1"/>
  <c r="P116" i="1"/>
  <c r="N116" i="1"/>
  <c r="P115" i="1"/>
  <c r="N115" i="1"/>
  <c r="P114" i="1"/>
  <c r="N114" i="1"/>
  <c r="P113" i="1"/>
  <c r="N113" i="1"/>
  <c r="P112" i="1"/>
  <c r="N112" i="1"/>
  <c r="P111" i="1"/>
  <c r="N111" i="1"/>
  <c r="P110" i="1"/>
  <c r="N110" i="1"/>
  <c r="P109" i="1"/>
  <c r="N109" i="1"/>
  <c r="P108" i="1"/>
  <c r="N108" i="1"/>
  <c r="P107" i="1"/>
  <c r="N107" i="1"/>
  <c r="P104" i="1"/>
  <c r="N104" i="1"/>
  <c r="L103" i="1"/>
  <c r="J103" i="1"/>
  <c r="P103" i="1" s="1"/>
  <c r="P102" i="1"/>
  <c r="N102" i="1"/>
  <c r="P101" i="1"/>
  <c r="N101" i="1"/>
  <c r="P100" i="1"/>
  <c r="N100" i="1"/>
  <c r="P99" i="1"/>
  <c r="N99" i="1"/>
  <c r="P98" i="1"/>
  <c r="N98" i="1"/>
  <c r="P97" i="1"/>
  <c r="N97" i="1"/>
  <c r="L95" i="1"/>
  <c r="J95" i="1"/>
  <c r="P94" i="1"/>
  <c r="N94" i="1"/>
  <c r="P93" i="1"/>
  <c r="N93" i="1"/>
  <c r="P92" i="1"/>
  <c r="N92" i="1"/>
  <c r="P91" i="1"/>
  <c r="N91" i="1"/>
  <c r="P90" i="1"/>
  <c r="N90" i="1"/>
  <c r="P89" i="1"/>
  <c r="N89" i="1"/>
  <c r="P88" i="1"/>
  <c r="N88" i="1"/>
  <c r="P87" i="1"/>
  <c r="N87" i="1"/>
  <c r="P86" i="1"/>
  <c r="N86" i="1"/>
  <c r="P85" i="1"/>
  <c r="N85" i="1"/>
  <c r="P84" i="1"/>
  <c r="N84" i="1"/>
  <c r="P83" i="1"/>
  <c r="N83" i="1"/>
  <c r="P82" i="1"/>
  <c r="N82" i="1"/>
  <c r="P81" i="1"/>
  <c r="N81" i="1"/>
  <c r="P80" i="1"/>
  <c r="N80" i="1"/>
  <c r="P79" i="1"/>
  <c r="N79" i="1"/>
  <c r="P78" i="1"/>
  <c r="N78" i="1"/>
  <c r="L76" i="1"/>
  <c r="J76" i="1"/>
  <c r="P75" i="1"/>
  <c r="N75" i="1"/>
  <c r="P74" i="1"/>
  <c r="N74" i="1"/>
  <c r="P73" i="1"/>
  <c r="N73" i="1"/>
  <c r="P72" i="1"/>
  <c r="N72" i="1"/>
  <c r="P71" i="1"/>
  <c r="N71" i="1"/>
  <c r="P70" i="1"/>
  <c r="N70" i="1"/>
  <c r="P69" i="1"/>
  <c r="N69" i="1"/>
  <c r="P68" i="1"/>
  <c r="N68" i="1"/>
  <c r="P67" i="1"/>
  <c r="N67" i="1"/>
  <c r="P66" i="1"/>
  <c r="N66" i="1"/>
  <c r="P65" i="1"/>
  <c r="N65" i="1"/>
  <c r="P64" i="1"/>
  <c r="N64" i="1"/>
  <c r="P63" i="1"/>
  <c r="N63" i="1"/>
  <c r="P62" i="1"/>
  <c r="N62" i="1"/>
  <c r="P61" i="1"/>
  <c r="N61" i="1"/>
  <c r="P60" i="1"/>
  <c r="N60" i="1"/>
  <c r="L57" i="1"/>
  <c r="J57" i="1"/>
  <c r="P56" i="1"/>
  <c r="N56" i="1"/>
  <c r="P55" i="1"/>
  <c r="N55" i="1"/>
  <c r="P54" i="1"/>
  <c r="N54" i="1"/>
  <c r="P53" i="1"/>
  <c r="N53" i="1"/>
  <c r="P50" i="1"/>
  <c r="N50" i="1"/>
  <c r="P49" i="1"/>
  <c r="N49" i="1"/>
  <c r="P48" i="1"/>
  <c r="N48" i="1"/>
  <c r="P47" i="1"/>
  <c r="N47" i="1"/>
  <c r="P46" i="1"/>
  <c r="N46" i="1"/>
  <c r="P45" i="1"/>
  <c r="N45" i="1"/>
  <c r="P44" i="1"/>
  <c r="N44" i="1"/>
  <c r="P43" i="1"/>
  <c r="N43" i="1"/>
  <c r="P42" i="1"/>
  <c r="N42" i="1"/>
  <c r="P41" i="1"/>
  <c r="N41" i="1"/>
  <c r="P40" i="1"/>
  <c r="N40" i="1"/>
  <c r="P39" i="1"/>
  <c r="N39" i="1"/>
  <c r="L38" i="1"/>
  <c r="J38" i="1"/>
  <c r="J51" i="1" s="1"/>
  <c r="P37" i="1"/>
  <c r="N37" i="1"/>
  <c r="P36" i="1"/>
  <c r="N36" i="1"/>
  <c r="P35" i="1"/>
  <c r="N35" i="1"/>
  <c r="P34" i="1"/>
  <c r="N34" i="1"/>
  <c r="P32" i="1"/>
  <c r="N32" i="1"/>
  <c r="L30" i="1"/>
  <c r="J30" i="1"/>
  <c r="P29" i="1"/>
  <c r="N29" i="1"/>
  <c r="P28" i="1"/>
  <c r="N28" i="1"/>
  <c r="P27" i="1"/>
  <c r="N27" i="1"/>
  <c r="P26" i="1"/>
  <c r="N26" i="1"/>
  <c r="P25" i="1"/>
  <c r="N25" i="1"/>
  <c r="P24" i="1"/>
  <c r="N24" i="1"/>
  <c r="P23" i="1"/>
  <c r="N23" i="1"/>
  <c r="P22" i="1"/>
  <c r="N22" i="1"/>
  <c r="P21" i="1"/>
  <c r="N21" i="1"/>
  <c r="P20" i="1"/>
  <c r="N20" i="1"/>
  <c r="P19" i="1"/>
  <c r="N19" i="1"/>
  <c r="P18" i="1"/>
  <c r="N18" i="1"/>
  <c r="P17" i="1"/>
  <c r="N17" i="1"/>
  <c r="P16" i="1"/>
  <c r="N16" i="1"/>
  <c r="P15" i="1"/>
  <c r="N15" i="1"/>
  <c r="P14" i="1"/>
  <c r="N14" i="1"/>
  <c r="P13" i="1"/>
  <c r="N13" i="1"/>
  <c r="P12" i="1"/>
  <c r="N12" i="1"/>
  <c r="P11" i="1"/>
  <c r="N11" i="1"/>
  <c r="P10" i="1"/>
  <c r="N10" i="1"/>
  <c r="P9" i="1"/>
  <c r="N9" i="1"/>
  <c r="P7" i="1"/>
  <c r="N7" i="1"/>
  <c r="P5" i="1"/>
  <c r="N5" i="1"/>
  <c r="P124" i="1" l="1"/>
  <c r="N618" i="1"/>
  <c r="M684" i="1"/>
  <c r="N1004" i="1"/>
  <c r="M806" i="1"/>
  <c r="M428" i="1"/>
  <c r="M282" i="1"/>
  <c r="M137" i="1"/>
  <c r="M208" i="1" s="1"/>
  <c r="M212" i="1" s="1"/>
  <c r="N1029" i="1"/>
  <c r="P199" i="1"/>
  <c r="L1029" i="1"/>
  <c r="J264" i="1"/>
  <c r="J269" i="1" s="1"/>
  <c r="N269" i="1" s="1"/>
  <c r="J548" i="1"/>
  <c r="P961" i="1"/>
  <c r="P128" i="1"/>
  <c r="P261" i="1"/>
  <c r="P340" i="1"/>
  <c r="P350" i="1"/>
  <c r="P376" i="1"/>
  <c r="P442" i="1"/>
  <c r="P563" i="1"/>
  <c r="P583" i="1"/>
  <c r="P623" i="1"/>
  <c r="P652" i="1"/>
  <c r="P772" i="1"/>
  <c r="P1028" i="1"/>
  <c r="P306" i="1"/>
  <c r="P474" i="1"/>
  <c r="P484" i="1"/>
  <c r="P513" i="1"/>
  <c r="L548" i="1"/>
  <c r="N548" i="1" s="1"/>
  <c r="P639" i="1"/>
  <c r="P804" i="1"/>
  <c r="L827" i="1"/>
  <c r="P195" i="1"/>
  <c r="P203" i="1"/>
  <c r="N211" i="1"/>
  <c r="N226" i="1"/>
  <c r="N294" i="1"/>
  <c r="P552" i="1"/>
  <c r="N988" i="1"/>
  <c r="P344" i="1"/>
  <c r="P358" i="1"/>
  <c r="P392" i="1"/>
  <c r="P627" i="1"/>
  <c r="P668" i="1"/>
  <c r="P715" i="1"/>
  <c r="N911" i="1"/>
  <c r="P932" i="1"/>
  <c r="N939" i="1"/>
  <c r="P450" i="1"/>
  <c r="N660" i="1"/>
  <c r="J806" i="1"/>
  <c r="P779" i="1"/>
  <c r="P786" i="1"/>
  <c r="N825" i="1"/>
  <c r="P38" i="1"/>
  <c r="P30" i="1"/>
  <c r="P178" i="1"/>
  <c r="P186" i="1"/>
  <c r="N340" i="1"/>
  <c r="N350" i="1"/>
  <c r="P426" i="1"/>
  <c r="J502" i="1"/>
  <c r="N502" i="1" s="1"/>
  <c r="N552" i="1"/>
  <c r="P573" i="1"/>
  <c r="P631" i="1"/>
  <c r="N652" i="1"/>
  <c r="P731" i="1"/>
  <c r="P758" i="1"/>
  <c r="L850" i="1"/>
  <c r="P891" i="1"/>
  <c r="P939" i="1"/>
  <c r="P970" i="1"/>
  <c r="J105" i="1"/>
  <c r="N103" i="1"/>
  <c r="N124" i="1"/>
  <c r="N128" i="1"/>
  <c r="N191" i="1"/>
  <c r="N195" i="1"/>
  <c r="N199" i="1"/>
  <c r="N203" i="1"/>
  <c r="P327" i="1"/>
  <c r="N442" i="1"/>
  <c r="P618" i="1"/>
  <c r="N627" i="1"/>
  <c r="N703" i="1"/>
  <c r="J827" i="1"/>
  <c r="P945" i="1"/>
  <c r="P999" i="1"/>
  <c r="L51" i="1"/>
  <c r="P51" i="1" s="1"/>
  <c r="P76" i="1"/>
  <c r="N95" i="1"/>
  <c r="P280" i="1"/>
  <c r="P294" i="1"/>
  <c r="N306" i="1"/>
  <c r="N344" i="1"/>
  <c r="N358" i="1"/>
  <c r="N392" i="1"/>
  <c r="N623" i="1"/>
  <c r="N866" i="1"/>
  <c r="N918" i="1"/>
  <c r="P925" i="1"/>
  <c r="P1004" i="1"/>
  <c r="P135" i="1"/>
  <c r="P172" i="1"/>
  <c r="P182" i="1"/>
  <c r="P211" i="1"/>
  <c r="P226" i="1"/>
  <c r="P317" i="1"/>
  <c r="N450" i="1"/>
  <c r="N484" i="1"/>
  <c r="P498" i="1"/>
  <c r="J850" i="1"/>
  <c r="N848" i="1"/>
  <c r="N855" i="1"/>
  <c r="P866" i="1"/>
  <c r="L868" i="1"/>
  <c r="P868" i="1" s="1"/>
  <c r="N891" i="1"/>
  <c r="P911" i="1"/>
  <c r="P918" i="1"/>
  <c r="N925" i="1"/>
  <c r="N932" i="1"/>
  <c r="P988" i="1"/>
  <c r="P1016" i="1"/>
  <c r="P95" i="1"/>
  <c r="N30" i="1"/>
  <c r="P57" i="1"/>
  <c r="N178" i="1"/>
  <c r="N186" i="1"/>
  <c r="N280" i="1"/>
  <c r="P467" i="1"/>
  <c r="P526" i="1"/>
  <c r="L642" i="1"/>
  <c r="L684" i="1" s="1"/>
  <c r="N639" i="1"/>
  <c r="P660" i="1"/>
  <c r="P703" i="1"/>
  <c r="N772" i="1"/>
  <c r="N804" i="1"/>
  <c r="P825" i="1"/>
  <c r="N840" i="1"/>
  <c r="P848" i="1"/>
  <c r="P855" i="1"/>
  <c r="N945" i="1"/>
  <c r="N961" i="1"/>
  <c r="N970" i="1"/>
  <c r="N999" i="1"/>
  <c r="N1028" i="1"/>
  <c r="P324" i="1"/>
  <c r="N376" i="1"/>
  <c r="P546" i="1"/>
  <c r="N631" i="1"/>
  <c r="N668" i="1"/>
  <c r="N786" i="1"/>
  <c r="P840" i="1"/>
  <c r="P222" i="1"/>
  <c r="J137" i="1"/>
  <c r="N57" i="1"/>
  <c r="N135" i="1"/>
  <c r="L145" i="1"/>
  <c r="P145" i="1" s="1"/>
  <c r="P143" i="1"/>
  <c r="N327" i="1"/>
  <c r="P365" i="1"/>
  <c r="N365" i="1"/>
  <c r="P412" i="1"/>
  <c r="N412" i="1"/>
  <c r="N526" i="1"/>
  <c r="P548" i="1"/>
  <c r="P706" i="1"/>
  <c r="L733" i="1"/>
  <c r="N426" i="1"/>
  <c r="P606" i="1"/>
  <c r="L105" i="1"/>
  <c r="N706" i="1"/>
  <c r="J733" i="1"/>
  <c r="N172" i="1"/>
  <c r="N182" i="1"/>
  <c r="N317" i="1"/>
  <c r="P371" i="1"/>
  <c r="N371" i="1"/>
  <c r="L428" i="1"/>
  <c r="P428" i="1" s="1"/>
  <c r="P404" i="1"/>
  <c r="N404" i="1"/>
  <c r="P423" i="1"/>
  <c r="N423" i="1"/>
  <c r="P433" i="1"/>
  <c r="N433" i="1"/>
  <c r="J586" i="1"/>
  <c r="P1029" i="1"/>
  <c r="L806" i="1"/>
  <c r="N38" i="1"/>
  <c r="N76" i="1"/>
  <c r="N143" i="1"/>
  <c r="N222" i="1"/>
  <c r="N324" i="1"/>
  <c r="N474" i="1"/>
  <c r="N490" i="1"/>
  <c r="N498" i="1"/>
  <c r="N513" i="1"/>
  <c r="N524" i="1"/>
  <c r="N536" i="1"/>
  <c r="N546" i="1"/>
  <c r="N563" i="1"/>
  <c r="N573" i="1"/>
  <c r="N583" i="1"/>
  <c r="N604" i="1"/>
  <c r="J642" i="1"/>
  <c r="N694" i="1"/>
  <c r="N715" i="1"/>
  <c r="N731" i="1"/>
  <c r="N779" i="1"/>
  <c r="N815" i="1"/>
  <c r="N1025" i="1"/>
  <c r="L479" i="1"/>
  <c r="P479" i="1" s="1"/>
  <c r="L586" i="1"/>
  <c r="P490" i="1"/>
  <c r="P524" i="1"/>
  <c r="P536" i="1"/>
  <c r="P604" i="1"/>
  <c r="P694" i="1"/>
  <c r="P815" i="1"/>
  <c r="P1025" i="1"/>
  <c r="N467" i="1"/>
  <c r="N606" i="1"/>
  <c r="N758" i="1"/>
  <c r="P502" i="1" l="1"/>
  <c r="N827" i="1"/>
  <c r="M505" i="1"/>
  <c r="M1019" i="1" s="1"/>
  <c r="M1020" i="1" s="1"/>
  <c r="M1030" i="1" s="1"/>
  <c r="J282" i="1"/>
  <c r="J505" i="1" s="1"/>
  <c r="P264" i="1"/>
  <c r="P269" i="1"/>
  <c r="N264" i="1"/>
  <c r="P827" i="1"/>
  <c r="P105" i="1"/>
  <c r="N51" i="1"/>
  <c r="P806" i="1"/>
  <c r="N733" i="1"/>
  <c r="N850" i="1"/>
  <c r="P586" i="1"/>
  <c r="N806" i="1"/>
  <c r="N642" i="1"/>
  <c r="P850" i="1"/>
  <c r="L137" i="1"/>
  <c r="L208" i="1" s="1"/>
  <c r="N105" i="1"/>
  <c r="N145" i="1"/>
  <c r="N868" i="1"/>
  <c r="J208" i="1"/>
  <c r="N586" i="1"/>
  <c r="J684" i="1"/>
  <c r="N684" i="1" s="1"/>
  <c r="N479" i="1"/>
  <c r="P642" i="1"/>
  <c r="N428" i="1"/>
  <c r="P733" i="1"/>
  <c r="L505" i="1"/>
  <c r="P282" i="1" l="1"/>
  <c r="N282" i="1"/>
  <c r="P137" i="1"/>
  <c r="N137" i="1"/>
  <c r="P684" i="1"/>
  <c r="J1019" i="1"/>
  <c r="P505" i="1"/>
  <c r="L1019" i="1"/>
  <c r="J212" i="1"/>
  <c r="N208" i="1"/>
  <c r="L212" i="1"/>
  <c r="P208" i="1"/>
  <c r="N505" i="1"/>
  <c r="P1019" i="1" l="1"/>
  <c r="P212" i="1"/>
  <c r="L1020" i="1"/>
  <c r="N1019" i="1"/>
  <c r="J1020" i="1"/>
  <c r="N212" i="1"/>
  <c r="L1030" i="1" l="1"/>
  <c r="P1020" i="1"/>
  <c r="J1030" i="1"/>
  <c r="N1020" i="1"/>
  <c r="P1030" i="1" l="1"/>
  <c r="N1030" i="1"/>
</calcChain>
</file>

<file path=xl/sharedStrings.xml><?xml version="1.0" encoding="utf-8"?>
<sst xmlns="http://schemas.openxmlformats.org/spreadsheetml/2006/main" count="3096" uniqueCount="1022">
  <si>
    <t>$ Over Budget</t>
  </si>
  <si>
    <t>% of Budget</t>
  </si>
  <si>
    <t>Ordinary Income/Expense</t>
  </si>
  <si>
    <t>Income</t>
  </si>
  <si>
    <t>`</t>
  </si>
  <si>
    <t>100.00 - ADMINISTRATION</t>
  </si>
  <si>
    <t>10.19.03 Donations</t>
  </si>
  <si>
    <t>100.03 - HOUSING</t>
  </si>
  <si>
    <t>103.01 Electrial Permits</t>
  </si>
  <si>
    <t>103.02 Plumbing Permits</t>
  </si>
  <si>
    <t>103.03 Mechincal Permits</t>
  </si>
  <si>
    <t>103.04 Building Permits</t>
  </si>
  <si>
    <t>103.05 Excavation Permits</t>
  </si>
  <si>
    <t>103.06 House Fire Deposits</t>
  </si>
  <si>
    <t>103.07 Inspections</t>
  </si>
  <si>
    <t>103.08 Lien Release</t>
  </si>
  <si>
    <t>103.09 Occupancy Permits</t>
  </si>
  <si>
    <t>103.10 Property Sales</t>
  </si>
  <si>
    <t>103.11 Refundable Deposit</t>
  </si>
  <si>
    <t>103.12 Rental Permit</t>
  </si>
  <si>
    <t>103.13 Demolition</t>
  </si>
  <si>
    <t>103.15 Unoccupied House Fee</t>
  </si>
  <si>
    <t>103.16 Normandy School</t>
  </si>
  <si>
    <t>103.17 Dumpster Fee</t>
  </si>
  <si>
    <t>103.18 Bank Service Charge</t>
  </si>
  <si>
    <t>103.19 Trash Funds</t>
  </si>
  <si>
    <t>103.20 Incidental</t>
  </si>
  <si>
    <t>100.03 - HOUSING - Other</t>
  </si>
  <si>
    <t>Total 100.03 - HOUSING</t>
  </si>
  <si>
    <t>100.04 Police</t>
  </si>
  <si>
    <t>100.4.01 Bond Fees</t>
  </si>
  <si>
    <t>100.4.02 Proposition P</t>
  </si>
  <si>
    <t>100.4.02.01 Motor Vehicle Tax</t>
  </si>
  <si>
    <t>100.4.02.02 Sales Tax</t>
  </si>
  <si>
    <t>Total 100.4.02 Proposition P</t>
  </si>
  <si>
    <t>100.4.03 DWI Recoupment Costs</t>
  </si>
  <si>
    <t>100.4.04 Law Enforce Train City</t>
  </si>
  <si>
    <t>100.4.05 Police Report</t>
  </si>
  <si>
    <t>100.4.06 Vehicle Release</t>
  </si>
  <si>
    <t>100.4.07 Sale of police cars</t>
  </si>
  <si>
    <t>100.4.08 - SRO Officer (Secu)</t>
  </si>
  <si>
    <t>104.16 Witness Fees</t>
  </si>
  <si>
    <t>104.17 Seized Account</t>
  </si>
  <si>
    <t>104.18 Fingerprinting fee</t>
  </si>
  <si>
    <t>104.19 Complaint Withdrawal</t>
  </si>
  <si>
    <t>104.21 Prisoner Housing income</t>
  </si>
  <si>
    <t>100.04 Police - Other</t>
  </si>
  <si>
    <t>Total 100.04 Police</t>
  </si>
  <si>
    <t>100.05 - Licenses</t>
  </si>
  <si>
    <t>100.5.01 Business License</t>
  </si>
  <si>
    <t>100.5.02 Liquor License</t>
  </si>
  <si>
    <t>100.5.03 Dog License</t>
  </si>
  <si>
    <t>100.05 - Licenses - Other</t>
  </si>
  <si>
    <t>Total 100.05 - Licenses</t>
  </si>
  <si>
    <t>100.06 - Taxes</t>
  </si>
  <si>
    <t>100.06.01 Telephone Taxes</t>
  </si>
  <si>
    <t>100.06.01.01 AT&amp;T</t>
  </si>
  <si>
    <t>100.06.01.02 Southwestern Bell</t>
  </si>
  <si>
    <t>100.06.01.03 U S Cellular</t>
  </si>
  <si>
    <t>100.06.01.04 Charter</t>
  </si>
  <si>
    <t>100.06.01.05 Verizon</t>
  </si>
  <si>
    <t>100.06.01.06 Sage</t>
  </si>
  <si>
    <t>100.06.01.07 Sprint/Nextel</t>
  </si>
  <si>
    <t>100.06.01.08 Cingular</t>
  </si>
  <si>
    <t>100.06.01.09 SBC long distance</t>
  </si>
  <si>
    <t>100.06.01.10 T Mobile</t>
  </si>
  <si>
    <t>100.06.01.11 Cricket</t>
  </si>
  <si>
    <t>100.06.01.12 Misc Cell Com</t>
  </si>
  <si>
    <t>100.06.01.13 CyberTel</t>
  </si>
  <si>
    <t>100.06.01.14 Access Line</t>
  </si>
  <si>
    <t>100.06.01.15 Birch Telecom</t>
  </si>
  <si>
    <t>100.06.01 Telephone Taxes - Other</t>
  </si>
  <si>
    <t>Total 100.06.01 Telephone Taxes</t>
  </si>
  <si>
    <t>100.06.02 Intergov't Receipts</t>
  </si>
  <si>
    <t>100.06.02.01 Fin. Inst Tax/ Int</t>
  </si>
  <si>
    <t>100.06.02.02 Tobacco Settlement</t>
  </si>
  <si>
    <t>100.06.02.03 Franchise Tax</t>
  </si>
  <si>
    <t>100.06.02.04 Seweral Lateral</t>
  </si>
  <si>
    <t>100.06.02.05 Real Estate Taxes</t>
  </si>
  <si>
    <t>100.06.02.06 Motor Fuel Tax</t>
  </si>
  <si>
    <t>100.06.02.07 Motor Veh Fee Incr</t>
  </si>
  <si>
    <t>100.06.02.08 Motor Veh Sls Tax</t>
  </si>
  <si>
    <t>100.06.02.09 Personal Prop</t>
  </si>
  <si>
    <t>100.06.02.10 Railroad &amp; Utility</t>
  </si>
  <si>
    <t>100.06.02.11 Road &amp; Bridge</t>
  </si>
  <si>
    <t>100.06.02.12 Sales Tax</t>
  </si>
  <si>
    <t>100.06.02.13 Excise Tax</t>
  </si>
  <si>
    <t>100.06.02.14 Misc Cap Improv</t>
  </si>
  <si>
    <t>100.06.02.15 Storm Water</t>
  </si>
  <si>
    <t>100.06.02.16 - Public Safety</t>
  </si>
  <si>
    <t>100.06.02 Intergov't Receipts - Other</t>
  </si>
  <si>
    <t>Total 100.06.02 Intergov't Receipts</t>
  </si>
  <si>
    <t>100.06.03 Utility Taxes</t>
  </si>
  <si>
    <t>100.06.03.01 Ameren</t>
  </si>
  <si>
    <t>100.06.03.02 Ameren Escrow Acct</t>
  </si>
  <si>
    <t>100.06.03.03 American Water</t>
  </si>
  <si>
    <t>100.06.03.04 Laclede Gas</t>
  </si>
  <si>
    <t>100.19.20  - Utility Tax(othr)</t>
  </si>
  <si>
    <t>100.06.03 Utility Taxes - Other</t>
  </si>
  <si>
    <t>Total 100.06.03 Utility Taxes</t>
  </si>
  <si>
    <t>100.06 - Taxes - Other</t>
  </si>
  <si>
    <t>Total 100.06 - Taxes</t>
  </si>
  <si>
    <t>100.07 Other Receipts</t>
  </si>
  <si>
    <t>100.07.01  Moved from U S Bank</t>
  </si>
  <si>
    <t>100.07.02 Bank Interest MBC</t>
  </si>
  <si>
    <t>100.07.03 - Election</t>
  </si>
  <si>
    <t>100.07.04 - Grants</t>
  </si>
  <si>
    <t>100.07.05 - Bank Int US Bank</t>
  </si>
  <si>
    <t>100.07.06 - State Highway Safe</t>
  </si>
  <si>
    <t>100.07.08 - Gross Receipts</t>
  </si>
  <si>
    <t>100.07.09 - Trash Hauling</t>
  </si>
  <si>
    <t>100.07.10 Ebony Jackson Fund</t>
  </si>
  <si>
    <t>100.07.11 Census Grant</t>
  </si>
  <si>
    <t>100.07.12 Notary Fees</t>
  </si>
  <si>
    <t>100.07.13 Refund</t>
  </si>
  <si>
    <t>100.07.14 Misc Copies</t>
  </si>
  <si>
    <t>100.07.15 Cap Imp Interest</t>
  </si>
  <si>
    <t>100.7.5 Sunshine Law Request</t>
  </si>
  <si>
    <t>100.9 - Miscellaneous Income</t>
  </si>
  <si>
    <t>Total 100.07 Other Receipts</t>
  </si>
  <si>
    <t>100.08 - Revenue</t>
  </si>
  <si>
    <t>100.08 - Revenue - Other</t>
  </si>
  <si>
    <t>Total 100.08 - Revenue</t>
  </si>
  <si>
    <t>100.09 Savings</t>
  </si>
  <si>
    <t>100.09.01 CD1</t>
  </si>
  <si>
    <t>100.09.02 CD2</t>
  </si>
  <si>
    <t>100.09.03 CD1 Interest</t>
  </si>
  <si>
    <t>100.09.04 MBC Transfer in</t>
  </si>
  <si>
    <t>100.09 Savings - Other</t>
  </si>
  <si>
    <t>Total 100.09 Savings</t>
  </si>
  <si>
    <t>100.00 - ADMINISTRATION - Other</t>
  </si>
  <si>
    <t>Total 100.00 - ADMINISTRATION</t>
  </si>
  <si>
    <t>100Verizon</t>
  </si>
  <si>
    <t>101.00 - COMMUNITY CENTER</t>
  </si>
  <si>
    <t>100.17 Comm.Ctr.</t>
  </si>
  <si>
    <t>100.17.10 Rental</t>
  </si>
  <si>
    <t>100.17 Comm.Ctr. - Other</t>
  </si>
  <si>
    <t>Total 100.17 Comm.Ctr.</t>
  </si>
  <si>
    <t>101.00 - COMMUNITY CENTER - Other</t>
  </si>
  <si>
    <t>Total 101.00 - COMMUNITY CENTER</t>
  </si>
  <si>
    <t>102.00 - COURT FEES</t>
  </si>
  <si>
    <t>102.10 Bond Forfeit E/R</t>
  </si>
  <si>
    <t>102.11 Bond Forfeitures</t>
  </si>
  <si>
    <t>102.12 Court Cost</t>
  </si>
  <si>
    <t>102.13 Court Fines</t>
  </si>
  <si>
    <t>102.14 Court</t>
  </si>
  <si>
    <t>102.140 Crime Vic state</t>
  </si>
  <si>
    <t>102.15 Judicial Education Fund</t>
  </si>
  <si>
    <t>102.17 Warrant Costs</t>
  </si>
  <si>
    <t>102.18 No Prosecution Fee</t>
  </si>
  <si>
    <t>102.19 Restitution</t>
  </si>
  <si>
    <t>102.20 Bank Service Fees</t>
  </si>
  <si>
    <t>102.22 Overpayments</t>
  </si>
  <si>
    <t>102.23 Parking</t>
  </si>
  <si>
    <t>102.24 - Clerk Fee Muni</t>
  </si>
  <si>
    <t>102.25 LET County</t>
  </si>
  <si>
    <t>102.26 Fine - Muni Ordin Traffi</t>
  </si>
  <si>
    <t>102.27 Clerk Fee - E/R</t>
  </si>
  <si>
    <t>102.28 CVC Surcharge Muni</t>
  </si>
  <si>
    <t>102.29 Fine - Muni Ordin Other</t>
  </si>
  <si>
    <t>102.30 Camera Income</t>
  </si>
  <si>
    <t>102.31 CVC Surcharge - E/R</t>
  </si>
  <si>
    <t>102.32 CVC Surcharge Traffic</t>
  </si>
  <si>
    <t>102.33 Board Bill - Deft</t>
  </si>
  <si>
    <t>102.00 - COURT FEES - Other</t>
  </si>
  <si>
    <t>Total 102.00 - COURT FEES</t>
  </si>
  <si>
    <t>102.40 Distributable Fines</t>
  </si>
  <si>
    <t>102.10 Adult Abuse</t>
  </si>
  <si>
    <t>102.141 Crime Vic city</t>
  </si>
  <si>
    <t>102.16 Post Fees</t>
  </si>
  <si>
    <t>102.40 Distributable Fines - Other</t>
  </si>
  <si>
    <t>Total 102.40 Distributable Fines</t>
  </si>
  <si>
    <t>102.60 INTERFUND TRANSFERS</t>
  </si>
  <si>
    <t>102.65 Phase 3 Speed Camera</t>
  </si>
  <si>
    <t>102.60 INTERFUND TRANSFERS - Other</t>
  </si>
  <si>
    <t>Total 102.60 INTERFUND TRANSFERS</t>
  </si>
  <si>
    <t>106.00 Animal Control</t>
  </si>
  <si>
    <t>100.10 Animal Control</t>
  </si>
  <si>
    <t>106.00 Animal Control - Other</t>
  </si>
  <si>
    <t>Total 106.00 Animal Control</t>
  </si>
  <si>
    <t>107.00 PARKS INCOME</t>
  </si>
  <si>
    <t>107.11 - Refundable Deposit</t>
  </si>
  <si>
    <t>Total 107.00 PARKS INCOME</t>
  </si>
  <si>
    <t>108.01 Economic Development</t>
  </si>
  <si>
    <t>108.00 - Ec. Dev. Sales Tax - Other</t>
  </si>
  <si>
    <t>Total 108.00 - Ec. Dev. Sales Tax</t>
  </si>
  <si>
    <t>100.19.26 Seweral Lateral</t>
  </si>
  <si>
    <t>115.00 Sewer Lateral Income - Other</t>
  </si>
  <si>
    <t>Total 115.00 Sewer Lateral Income</t>
  </si>
  <si>
    <t>300.1 Income</t>
  </si>
  <si>
    <t>300.0 Capital Improvement Inco - Other</t>
  </si>
  <si>
    <t>Total 300.0 Capital Improvement Inco</t>
  </si>
  <si>
    <t>CI Income</t>
  </si>
  <si>
    <t>Metlife</t>
  </si>
  <si>
    <t>Speed Tickets</t>
  </si>
  <si>
    <t>Trial Trash billings</t>
  </si>
  <si>
    <t>Total Income</t>
  </si>
  <si>
    <t>Cost of Goods Sold</t>
  </si>
  <si>
    <t>Total COGS</t>
  </si>
  <si>
    <t>Gross Profit</t>
  </si>
  <si>
    <t>Expense</t>
  </si>
  <si>
    <t>-to be split-</t>
  </si>
  <si>
    <t>200 - ADMINISTRATION DEPT.</t>
  </si>
  <si>
    <t>200.10 Advertising,Publicity</t>
  </si>
  <si>
    <t>200.10.1 Print Ads</t>
  </si>
  <si>
    <t>200.105 Photography,Video</t>
  </si>
  <si>
    <t>200.109 Radio/TV</t>
  </si>
  <si>
    <t>200.10A Advertising, Publicity</t>
  </si>
  <si>
    <t>200.10 Advertising,Publicity - Other</t>
  </si>
  <si>
    <t>Total 200.10 Advertising,Publicity</t>
  </si>
  <si>
    <t>200.10 Newspape Ads &amp; Publicity</t>
  </si>
  <si>
    <t>200.105 Photography</t>
  </si>
  <si>
    <t>200.10 Newspape Ads &amp; Publicity - Other</t>
  </si>
  <si>
    <t>Total 200.10 Newspape Ads &amp; Publicity</t>
  </si>
  <si>
    <t>200.11 City-Owned Propert Costs</t>
  </si>
  <si>
    <t>200.11.01 Card Process Fee</t>
  </si>
  <si>
    <t>200.11.02 Electrical Permits</t>
  </si>
  <si>
    <t>200.11.03 Plumbing Permits</t>
  </si>
  <si>
    <t>200.11.04 Mechinal Permits</t>
  </si>
  <si>
    <t>200.11.05 Building Permits</t>
  </si>
  <si>
    <t>200.11.06 Building Permit Ref</t>
  </si>
  <si>
    <t>200.11.07 Inspection Services</t>
  </si>
  <si>
    <t>200.11.08 Inspections - Commer</t>
  </si>
  <si>
    <t>200.11.09 Inspections - Reimbu</t>
  </si>
  <si>
    <t>200.11.10 Occupancy Permit</t>
  </si>
  <si>
    <t>200.11.11 Occupancy Permit Reim</t>
  </si>
  <si>
    <t>200.11.12 Supplies</t>
  </si>
  <si>
    <t>200.11.13 Computer Maintenance</t>
  </si>
  <si>
    <t>200.11.14 Travel</t>
  </si>
  <si>
    <t>200.11.15 Senior Utility Rebate</t>
  </si>
  <si>
    <t>200.11.16 City Hall Meetings</t>
  </si>
  <si>
    <t>200.11.18 Court Appearance</t>
  </si>
  <si>
    <t>200.11.19 Title Search</t>
  </si>
  <si>
    <t>200.11.20 House Fire Deposits</t>
  </si>
  <si>
    <t>200.11.21 Demolition</t>
  </si>
  <si>
    <t>200.11.22 Utilities, city-owned</t>
  </si>
  <si>
    <t>200.11.23 Landfill</t>
  </si>
  <si>
    <t>200.11.24 Condemnation</t>
  </si>
  <si>
    <t>200.11.25 Training</t>
  </si>
  <si>
    <t>200.11.26 Real Est Taxes City</t>
  </si>
  <si>
    <t>200.11.28.3 Contract Employees</t>
  </si>
  <si>
    <t>200.11.28.3A - Comme Inspector</t>
  </si>
  <si>
    <t>200.11.28.3B - Resident Inspec</t>
  </si>
  <si>
    <t>200.11.28.3 Contract Employees - Other</t>
  </si>
  <si>
    <t>Total 200.11.28.3 Contract Employees</t>
  </si>
  <si>
    <t>200.11.28.4 Taxes Fed</t>
  </si>
  <si>
    <t>200.11.28.5 Taxes State</t>
  </si>
  <si>
    <t>200.11.28.6 Taxes SS/Med</t>
  </si>
  <si>
    <t>200.11.28 Payroll - Other</t>
  </si>
  <si>
    <t>Total 200.11.28 Payroll</t>
  </si>
  <si>
    <t>200.11.29.1 Health Insurance</t>
  </si>
  <si>
    <t>200.11.29.3 Disabiity</t>
  </si>
  <si>
    <t>200.11.29.4 Workers Comp</t>
  </si>
  <si>
    <t>200.11.29.5 Employer Taxes</t>
  </si>
  <si>
    <t>200.11.29.6 Taxes SS/Med</t>
  </si>
  <si>
    <t>200.11.29.7 Taxes Fed</t>
  </si>
  <si>
    <t>200.11.29.8 Taxes State</t>
  </si>
  <si>
    <t>200.11.30 Memberships</t>
  </si>
  <si>
    <t>200.11.31 Cell Phones</t>
  </si>
  <si>
    <t>200.11.33 Internet Expense</t>
  </si>
  <si>
    <t>200.124 Credit Card Charges</t>
  </si>
  <si>
    <t>200.125 MBC Bank Charges</t>
  </si>
  <si>
    <t>200.13 City Atty</t>
  </si>
  <si>
    <t>200.13.01 Pros. Atty Gray $1200</t>
  </si>
  <si>
    <t>200.13a City Atty $950.00 Board</t>
  </si>
  <si>
    <t>200.13 City Atty - Other</t>
  </si>
  <si>
    <t>Total 200.13 City Atty</t>
  </si>
  <si>
    <t>200.14 Computer Services</t>
  </si>
  <si>
    <t>200.15 Shredding Services</t>
  </si>
  <si>
    <t>200.16 Copier Contract</t>
  </si>
  <si>
    <t>200.17 Copy Service</t>
  </si>
  <si>
    <t>200.18 State Taxes</t>
  </si>
  <si>
    <t>200.18.10 City</t>
  </si>
  <si>
    <t>200.18.11 Federal</t>
  </si>
  <si>
    <t>200.18.12 FUTA</t>
  </si>
  <si>
    <t>200.18.13 State</t>
  </si>
  <si>
    <t>200.18.14 State Employment</t>
  </si>
  <si>
    <t>200.18 State Taxes - Other</t>
  </si>
  <si>
    <t>Total 200.18 State Taxes</t>
  </si>
  <si>
    <t>200.19 Dues &amp; Subscriptions</t>
  </si>
  <si>
    <t>200.20 Drug Screening</t>
  </si>
  <si>
    <t>200.21 Elected Officials</t>
  </si>
  <si>
    <t>200.21.20 Bond Insurance</t>
  </si>
  <si>
    <t>200.21.205 Meals (Alder.)</t>
  </si>
  <si>
    <t>200.21.30 Supplies</t>
  </si>
  <si>
    <t>200.21.32 - Meals/Lodge (Mayor)</t>
  </si>
  <si>
    <t>Total 200.21 Elected Officials</t>
  </si>
  <si>
    <t>200.21.33 Elec. Official Payrol</t>
  </si>
  <si>
    <t>200.22.105 Taxes withheld</t>
  </si>
  <si>
    <t>200.22.10 Taxes SS/Med</t>
  </si>
  <si>
    <t>200.22.11 Taxes Fed</t>
  </si>
  <si>
    <t>200.22.12 Taxes State</t>
  </si>
  <si>
    <t>200.22.105 Taxes withheld - Other</t>
  </si>
  <si>
    <t>Total 200.22.105 Taxes withheld</t>
  </si>
  <si>
    <t>200.22.13 Employer Taxes</t>
  </si>
  <si>
    <t>Total 200.21.33 Elec. Official Payrol</t>
  </si>
  <si>
    <t>200.23 Election Expense</t>
  </si>
  <si>
    <t>200.24 Equipment Maintenance</t>
  </si>
  <si>
    <t>200.25 Equipment Rental</t>
  </si>
  <si>
    <t>200.27 Furniture</t>
  </si>
  <si>
    <t>200.28.11 Health Ins.</t>
  </si>
  <si>
    <t>200.28.12 Auto &amp; Liability</t>
  </si>
  <si>
    <t>200.28.13 Workmen's Comp. Insur</t>
  </si>
  <si>
    <t>200.28.14 Property Insurance</t>
  </si>
  <si>
    <t>200.28.33 Bond Insur,Admin</t>
  </si>
  <si>
    <t>200.28 Insurance - Other</t>
  </si>
  <si>
    <t>Total 200.28 Insurance</t>
  </si>
  <si>
    <t>200.29 Leasing Services</t>
  </si>
  <si>
    <t>200.29.5 Personal Property Tax</t>
  </si>
  <si>
    <t>200.29 Leasing Services - Other</t>
  </si>
  <si>
    <t>Total 200.29 Leasing Services</t>
  </si>
  <si>
    <t>200.30 Legal Fees/Settlements</t>
  </si>
  <si>
    <t>200.30 Legal Fees/Stlments-Othe</t>
  </si>
  <si>
    <t>200.30.1 Settlements</t>
  </si>
  <si>
    <t>200.30.2 Judgement(s)</t>
  </si>
  <si>
    <t>200.30 Legal Fees/Settlements - Other</t>
  </si>
  <si>
    <t>Total 200.30 Legal Fees/Settlements</t>
  </si>
  <si>
    <t>200.31 Licenses and Permits</t>
  </si>
  <si>
    <t>200.31.10 Business License</t>
  </si>
  <si>
    <t>200.31.11 Dog License</t>
  </si>
  <si>
    <t>200.31.12 Excavation Permits</t>
  </si>
  <si>
    <t>200.31.13 Liquor License</t>
  </si>
  <si>
    <t>200.31.14 Process Server</t>
  </si>
  <si>
    <t>200.31 Licenses and Permits - Other</t>
  </si>
  <si>
    <t>Total 200.31 Licenses and Permits</t>
  </si>
  <si>
    <t>200.33 Maintenance</t>
  </si>
  <si>
    <t>200.33 Maintenance - Other</t>
  </si>
  <si>
    <t>200.33.1 Auto Maintenance &amp; Rep</t>
  </si>
  <si>
    <t>200.33.3 General Maintenance</t>
  </si>
  <si>
    <t>200.332 Building Maintenance</t>
  </si>
  <si>
    <t>Total 200.33 Maintenance</t>
  </si>
  <si>
    <t>200.34.05 Employee of the Month</t>
  </si>
  <si>
    <t>200.34.10 Lodging</t>
  </si>
  <si>
    <t>200.34.11 Meals</t>
  </si>
  <si>
    <t>200.34 Meals and Entertainment - Other</t>
  </si>
  <si>
    <t>Total 200.34 Meals and Entertainment</t>
  </si>
  <si>
    <t>200.35 Miscellaneous</t>
  </si>
  <si>
    <t>200.35.4 Misc. Other Expenses</t>
  </si>
  <si>
    <t>200.35.5  Reimb. Staff</t>
  </si>
  <si>
    <t>200.35 Miscellaneous - Other</t>
  </si>
  <si>
    <t>Total 200.35 Miscellaneous</t>
  </si>
  <si>
    <t>200.36 Community Projects</t>
  </si>
  <si>
    <t>200.35.10 National Nights Out</t>
  </si>
  <si>
    <t>200.35.11 Banners</t>
  </si>
  <si>
    <t>200.35.13 Greer Project</t>
  </si>
  <si>
    <t>200.35.14 Tree Grant</t>
  </si>
  <si>
    <t>200.35.15 Community Clean-Up</t>
  </si>
  <si>
    <t>200.35.19 Employee Holiday Lunc</t>
  </si>
  <si>
    <t>200.35.21 Park Ground Breaking</t>
  </si>
  <si>
    <t>200.35.23 Parades</t>
  </si>
  <si>
    <t>200.35.24 Misc. projects</t>
  </si>
  <si>
    <t>200.35.30 Jazz Concert</t>
  </si>
  <si>
    <t>200.35.31 Expenses for 24-1</t>
  </si>
  <si>
    <t>200.35.32 Skate Parties</t>
  </si>
  <si>
    <t>200.36 Comm. Projects-other</t>
  </si>
  <si>
    <t>200.36 Community Projects - Other</t>
  </si>
  <si>
    <t>Total 200.36 Community Projects</t>
  </si>
  <si>
    <t>200.37 Pagers</t>
  </si>
  <si>
    <t>200.40 Payroll Overage</t>
  </si>
  <si>
    <t>200.41 Payroll, Taxes, Benefits</t>
  </si>
  <si>
    <t>200.38 Admin Payroll</t>
  </si>
  <si>
    <t>200.38.15 Contracted Employees</t>
  </si>
  <si>
    <t>200.38 Admin Payroll - Other</t>
  </si>
  <si>
    <t>Total 200.38 Admin Payroll</t>
  </si>
  <si>
    <t>200.38.16 Payroll Processing Ex</t>
  </si>
  <si>
    <t>200.41.05 Taxes withheld</t>
  </si>
  <si>
    <t>200.41.10 Taxes SS/Med</t>
  </si>
  <si>
    <t>200.41.11 Taxes Fed</t>
  </si>
  <si>
    <t>200.41.12 Taxes State</t>
  </si>
  <si>
    <t>200.41.13 Taxes City</t>
  </si>
  <si>
    <t>200.41.05 Taxes withheld - Other</t>
  </si>
  <si>
    <t>Total 200.41.05 Taxes withheld</t>
  </si>
  <si>
    <t>200.41.15 Employee Benefits</t>
  </si>
  <si>
    <t>200.28.10 Disability/Life</t>
  </si>
  <si>
    <t>200.28.13 Workers Compensation</t>
  </si>
  <si>
    <t>200.28.14 _Payroll 401K wholdin</t>
  </si>
  <si>
    <t>200.28.15 Medical Expenses</t>
  </si>
  <si>
    <t>200.28.16_Payroll Garnishment</t>
  </si>
  <si>
    <t>200.39 Employer Taxes - Admin</t>
  </si>
  <si>
    <t>200.39.20 Contracted Employees</t>
  </si>
  <si>
    <t>200.39 Employer Taxes - Admin - Other</t>
  </si>
  <si>
    <t>Total 200.39 Employer Taxes - Admin</t>
  </si>
  <si>
    <t>200.41.15 Employee Benefits - Other</t>
  </si>
  <si>
    <t>Total 200.41.15 Employee Benefits</t>
  </si>
  <si>
    <t>200.41 Payroll, Taxes, Benefits - Other</t>
  </si>
  <si>
    <t>Total 200.41 Payroll, Taxes, Benefits</t>
  </si>
  <si>
    <t>200.42 Petty Cash</t>
  </si>
  <si>
    <t>200.4201 Petty Cash - VF</t>
  </si>
  <si>
    <t>200.4202 Petty Cash</t>
  </si>
  <si>
    <t>200.42 Petty Cash - Other</t>
  </si>
  <si>
    <t>Total 200.42 Petty Cash</t>
  </si>
  <si>
    <t>200.43 Postage Usage_PB Global</t>
  </si>
  <si>
    <t>200.43.10 Postage Rent_PB Finan</t>
  </si>
  <si>
    <t>200.44 Printing &amp; Reproduction</t>
  </si>
  <si>
    <t>200.45 Professional Fees</t>
  </si>
  <si>
    <t>200.45.10 Consulting</t>
  </si>
  <si>
    <t>200.45.11 Legal Fees</t>
  </si>
  <si>
    <t>200.45.12 Professional Fees</t>
  </si>
  <si>
    <t>200.45 Professional Fees - Other</t>
  </si>
  <si>
    <t>Total 200.45 Professional Fees</t>
  </si>
  <si>
    <t>200.46.50 Real Estate Taxes</t>
  </si>
  <si>
    <t>200.46.51 Road &amp; Bridges</t>
  </si>
  <si>
    <t>200.46.60 Property Hazard Remov</t>
  </si>
  <si>
    <t>200.47 Supplies</t>
  </si>
  <si>
    <t>200.47 Supplies - Other</t>
  </si>
  <si>
    <t>200.47.10 Housekeeping Supplies</t>
  </si>
  <si>
    <t>Total 200.47 Supplies</t>
  </si>
  <si>
    <t>200.48 Telephone Service</t>
  </si>
  <si>
    <t>200.48.10 Tel. Internet Line</t>
  </si>
  <si>
    <t>200.49 Telephone Cell, pager</t>
  </si>
  <si>
    <t>200.50 Telephone Robo Call</t>
  </si>
  <si>
    <t>200.51 Telephone Long Distance</t>
  </si>
  <si>
    <t>200.53 Travel</t>
  </si>
  <si>
    <t>200.54 Treasurer</t>
  </si>
  <si>
    <t>200.55 Utilities</t>
  </si>
  <si>
    <t>200.55.10 Ameren UE</t>
  </si>
  <si>
    <t>200.55.10.10 Ameren UE - Pump</t>
  </si>
  <si>
    <t>200.55.11 Ameren  City Owned Pr</t>
  </si>
  <si>
    <t>200.55.11 Gas</t>
  </si>
  <si>
    <t>200.55.12 Gas - Pump</t>
  </si>
  <si>
    <t>200.55.13 Sewer_BLAKEMORE</t>
  </si>
  <si>
    <t>200.55.19 City Owned Garden</t>
  </si>
  <si>
    <t>200.55.13 Sewer_BLAKEMORE - Other</t>
  </si>
  <si>
    <t>Total 200.55.13 Sewer_BLAKEMORE</t>
  </si>
  <si>
    <t>200.55.13.10 Storm Water</t>
  </si>
  <si>
    <t>200.55.14 Sewer (Park)</t>
  </si>
  <si>
    <t>200.55.14 Street Lights</t>
  </si>
  <si>
    <t>200.55.15 Water</t>
  </si>
  <si>
    <t>200.55.15.10 Water Garden</t>
  </si>
  <si>
    <t>200.55.15 Water - Other</t>
  </si>
  <si>
    <t>Total 200.55.15 Water</t>
  </si>
  <si>
    <t>200.55.16 Sewer Gas Pump</t>
  </si>
  <si>
    <t>200.55.20 Ameren</t>
  </si>
  <si>
    <t>200.55 Utilities - Other</t>
  </si>
  <si>
    <t>Total 200.55 Utilities</t>
  </si>
  <si>
    <t>200.56 VOID</t>
  </si>
  <si>
    <t>200.57 Taxes</t>
  </si>
  <si>
    <t>200.57.10 Real Estate</t>
  </si>
  <si>
    <t>200.57 Taxes - Other</t>
  </si>
  <si>
    <t>Total 200.57 Taxes</t>
  </si>
  <si>
    <t>200.58 Training</t>
  </si>
  <si>
    <t>200.60 Interfund Transfers</t>
  </si>
  <si>
    <t>200.32 Loan Installment Payment</t>
  </si>
  <si>
    <t>200.32.1 Capital Imp. Loan Reim</t>
  </si>
  <si>
    <t>200.32 Loan Installment Payment - Other</t>
  </si>
  <si>
    <t>Total 200.32 Loan Installment Payment</t>
  </si>
  <si>
    <t>200.52 Trash Pmt.</t>
  </si>
  <si>
    <t>200.65 Judicial Training TRF</t>
  </si>
  <si>
    <t>200.70 GR to  Savings</t>
  </si>
  <si>
    <t>200.71 Payroll Support</t>
  </si>
  <si>
    <t>200.705 fm Savings-payroll supt</t>
  </si>
  <si>
    <t>200.707 reimb pay support</t>
  </si>
  <si>
    <t>200.71 Payroll Support - Other</t>
  </si>
  <si>
    <t>Total 200.71 Payroll Support</t>
  </si>
  <si>
    <t>200.80 from GR - US Bank</t>
  </si>
  <si>
    <t>200.81 to MBC House Fire</t>
  </si>
  <si>
    <t>200.60 Interfund Transfers - Other</t>
  </si>
  <si>
    <t>Total 200.60 Interfund Transfers</t>
  </si>
  <si>
    <t>City Atty - Bell $1095 - Other</t>
  </si>
  <si>
    <t>200 - ADMINISTRATION DEPT. - Other</t>
  </si>
  <si>
    <t>Total 200 - ADMINISTRATION DEPT.</t>
  </si>
  <si>
    <t>200.125 Simmons Bank Chgs</t>
  </si>
  <si>
    <t>201.00 - COURTS</t>
  </si>
  <si>
    <t>201.10 Contract Services</t>
  </si>
  <si>
    <t>201.10 Contract Serv -Other</t>
  </si>
  <si>
    <t>201.10.01  Internet Expense</t>
  </si>
  <si>
    <t>201.10.02 Credit Card</t>
  </si>
  <si>
    <t>201.10 Contract Services - Other</t>
  </si>
  <si>
    <t>Total 201.10 Contract Services</t>
  </si>
  <si>
    <t>201.105 Computer Maintenance</t>
  </si>
  <si>
    <t>201.11 Copier Contract</t>
  </si>
  <si>
    <t>201.12 Copy Service</t>
  </si>
  <si>
    <t>201.12 Fines Distributions</t>
  </si>
  <si>
    <t>201.40 Fines Distribution</t>
  </si>
  <si>
    <t>201.13 Crime Victim Comp Tax</t>
  </si>
  <si>
    <t>201.21 Post Fees - Peace Off</t>
  </si>
  <si>
    <t>201.30 Adult Abuse Fund</t>
  </si>
  <si>
    <t>201.35 TRF to Jud Trg Fund</t>
  </si>
  <si>
    <t>201.40 Fines Distribution - Other</t>
  </si>
  <si>
    <t>Total 201.40 Fines Distribution</t>
  </si>
  <si>
    <t>201.12 Fines Distributions - Other</t>
  </si>
  <si>
    <t>Total 201.12 Fines Distributions</t>
  </si>
  <si>
    <t>201.14 Dues and Subscriptions</t>
  </si>
  <si>
    <t>201.15 Payroll Taxes, Benefits</t>
  </si>
  <si>
    <t>201.15.05 Fringe Benefits</t>
  </si>
  <si>
    <t>201.15.10 Disability/Life</t>
  </si>
  <si>
    <t>201.15.11 Health Ins.</t>
  </si>
  <si>
    <t>201.15.12 Retirment Ins._LAGERS</t>
  </si>
  <si>
    <t>201.15.13 Workers Comp</t>
  </si>
  <si>
    <t>201.19.14 Employer PayrollTaxes</t>
  </si>
  <si>
    <t>201.15.05 Fringe Benefits - Other</t>
  </si>
  <si>
    <t>Total 201.15.05 Fringe Benefits</t>
  </si>
  <si>
    <t>201.18 Payroll</t>
  </si>
  <si>
    <t>201.18.10 Court Admin @ 20.9</t>
  </si>
  <si>
    <t>201.18.30 - Clerk</t>
  </si>
  <si>
    <t>201.18.40 - Overtime</t>
  </si>
  <si>
    <t>201.18.50 -Overtime</t>
  </si>
  <si>
    <t>201.18.51_PT Clerk</t>
  </si>
  <si>
    <t>201.18 Payroll - Other</t>
  </si>
  <si>
    <t>Total 201.18 Payroll</t>
  </si>
  <si>
    <t>201.15 Payroll Taxes, Benefits - Other</t>
  </si>
  <si>
    <t>Total 201.15 Payroll Taxes, Benefits</t>
  </si>
  <si>
    <t>201.16 Judge (FE) $1500</t>
  </si>
  <si>
    <t>201.16.1 - Prov. Judge $400</t>
  </si>
  <si>
    <t>201.16 Judge (FE) $1500 - Other</t>
  </si>
  <si>
    <t>Total 201.16 Judge (FE) $1500</t>
  </si>
  <si>
    <t>201.161 MVST Charge Judge</t>
  </si>
  <si>
    <t>201.17 Legal Fees</t>
  </si>
  <si>
    <t>201.17.10 Bond Insur-Court</t>
  </si>
  <si>
    <t>201.18 LET Training</t>
  </si>
  <si>
    <t>201.19 Taxes withheld</t>
  </si>
  <si>
    <t>201.19.10 Taxes SS/Med</t>
  </si>
  <si>
    <t>201.19.11 Taxes Fed</t>
  </si>
  <si>
    <t>201.19.12 Taxes State</t>
  </si>
  <si>
    <t>201.19.13 City Taxes</t>
  </si>
  <si>
    <t>201.19 Taxes withheld - Other</t>
  </si>
  <si>
    <t>Total 201.19 Taxes withheld</t>
  </si>
  <si>
    <t>201.20 Petty Cash</t>
  </si>
  <si>
    <t>201.22 Postage</t>
  </si>
  <si>
    <t>201.231 MVST Prosecuting Attorn</t>
  </si>
  <si>
    <t>201.24 Refund of Court Fines</t>
  </si>
  <si>
    <t>201.25 Reporting Services</t>
  </si>
  <si>
    <t>201.26 Supplies</t>
  </si>
  <si>
    <t>201.26 Supplies - Other</t>
  </si>
  <si>
    <t>201.26.10 Housekeeping Supplies</t>
  </si>
  <si>
    <t>Total 201.26 Supplies</t>
  </si>
  <si>
    <t>201.27 Telephone/Cell</t>
  </si>
  <si>
    <t>201.28 Training</t>
  </si>
  <si>
    <t>201.29 Training Expense</t>
  </si>
  <si>
    <t>201.31 Advertisement</t>
  </si>
  <si>
    <t>201.32 Amnesty Program</t>
  </si>
  <si>
    <t>201.33 Equipment</t>
  </si>
  <si>
    <t>201.34 Miscellaneous</t>
  </si>
  <si>
    <t>201.345 Deaf Interlink</t>
  </si>
  <si>
    <t>201.34 Miscellaneous - Other</t>
  </si>
  <si>
    <t>Total 201.34 Miscellaneous</t>
  </si>
  <si>
    <t>201.35 Drug Screening</t>
  </si>
  <si>
    <t>201.00 - COURTS - Other</t>
  </si>
  <si>
    <t>Total 201.00 - COURTS</t>
  </si>
  <si>
    <t>2011.2 Excess Traffic Fines</t>
  </si>
  <si>
    <t>203.00 - POLICE DEPT.</t>
  </si>
  <si>
    <t>203.05 Motor Veh Repair</t>
  </si>
  <si>
    <t>203.10 AC/Heating Maintenance</t>
  </si>
  <si>
    <t>203.11 Alarm Services</t>
  </si>
  <si>
    <t>203.12 Ameren UE</t>
  </si>
  <si>
    <t>203.13 Auto</t>
  </si>
  <si>
    <t>203.14 Auto Maintenance</t>
  </si>
  <si>
    <t>203.15 Cleaning</t>
  </si>
  <si>
    <t>203.16 Computer</t>
  </si>
  <si>
    <t>203.17 Contract Services</t>
  </si>
  <si>
    <t>203.17.10 Records Management</t>
  </si>
  <si>
    <t>203.17.20 Surveillance</t>
  </si>
  <si>
    <t>203.17.9 Proposition P</t>
  </si>
  <si>
    <t>203.17.9.1 Motor Vehicle Tax</t>
  </si>
  <si>
    <t>203.17.9.2 Sales Tax</t>
  </si>
  <si>
    <t>203.17.9 Proposition P - Other</t>
  </si>
  <si>
    <t>Total 203.17.9 Proposition P</t>
  </si>
  <si>
    <t>203.17 Contract Services - Other</t>
  </si>
  <si>
    <t>Total 203.17 Contract Services</t>
  </si>
  <si>
    <t>203.17.8 - NCPC Cooperative</t>
  </si>
  <si>
    <t>203.18 Copier Contract</t>
  </si>
  <si>
    <t>203.19 General Incidentals</t>
  </si>
  <si>
    <t>203.20 Drug Screening</t>
  </si>
  <si>
    <t>203.21 Dues &amp; Subscriptions</t>
  </si>
  <si>
    <t>203.22 Equipment</t>
  </si>
  <si>
    <t>203.22.10 Office Furniture</t>
  </si>
  <si>
    <t>203.23 Florist</t>
  </si>
  <si>
    <t>203.24 Fuel</t>
  </si>
  <si>
    <t>203.24.1 General Incidentals</t>
  </si>
  <si>
    <t>203.24 Fuel - Other</t>
  </si>
  <si>
    <t>Total 203.24 Fuel</t>
  </si>
  <si>
    <t>203.25 Payroll Taxes,  Benefits</t>
  </si>
  <si>
    <t>203.25.10 Disability/Life</t>
  </si>
  <si>
    <t>203.255.10 Correc Officers</t>
  </si>
  <si>
    <t>203.25.10 Disability/Life - Other</t>
  </si>
  <si>
    <t>Total 203.25.10 Disability/Life</t>
  </si>
  <si>
    <t>203.25.11 Health Ins.</t>
  </si>
  <si>
    <t>203.251.11 Correc Officers</t>
  </si>
  <si>
    <t>203.25.11 Health Ins. - Other</t>
  </si>
  <si>
    <t>Total 203.25.11 Health Ins.</t>
  </si>
  <si>
    <t>203.25.12 Retirement</t>
  </si>
  <si>
    <t>203.25.125 Corrections Officers</t>
  </si>
  <si>
    <t>203.25.12 Retirement - Other</t>
  </si>
  <si>
    <t>Total 203.25.12 Retirement</t>
  </si>
  <si>
    <t>203.25.13 Workers Comp</t>
  </si>
  <si>
    <t>203.290 Employer Taxes</t>
  </si>
  <si>
    <t>203.29 Police Dept Taxes</t>
  </si>
  <si>
    <t>203.291 Correc Officers Taxes</t>
  </si>
  <si>
    <t>203.292 Pros Atty Taxes</t>
  </si>
  <si>
    <t>203.293 Grossing Guard Taxes</t>
  </si>
  <si>
    <t>203.290 Employer Taxes - Other</t>
  </si>
  <si>
    <t>Total 203.290 Employer Taxes</t>
  </si>
  <si>
    <t>203.295 Medical Expense</t>
  </si>
  <si>
    <t>203.25 Payroll Taxes,  Benefits - Other</t>
  </si>
  <si>
    <t>Total 203.25 Payroll Taxes,  Benefits</t>
  </si>
  <si>
    <t>203.25.05 Correc tion Officer</t>
  </si>
  <si>
    <t>203.26 General Accidentials</t>
  </si>
  <si>
    <t>203.27 Motor Veh Fee</t>
  </si>
  <si>
    <t>203.280 Payrolls</t>
  </si>
  <si>
    <t>203.28 Police Dept  Payroll</t>
  </si>
  <si>
    <t>203.285 Correc Officer Payroll</t>
  </si>
  <si>
    <t>203.286 Prosecuting Attorney</t>
  </si>
  <si>
    <t>203.287 Crossing Guard Payroll</t>
  </si>
  <si>
    <t>203.280 Payrolls - Other</t>
  </si>
  <si>
    <t>Total 203.280 Payrolls</t>
  </si>
  <si>
    <t>203.289 Rovers</t>
  </si>
  <si>
    <t>203.30 Taxes withheld</t>
  </si>
  <si>
    <t>203.30.10 Taxes SS/Med</t>
  </si>
  <si>
    <t>203.30.11 Taxes Fed</t>
  </si>
  <si>
    <t>203.30.12 Taxes State</t>
  </si>
  <si>
    <t>203.30.13 Taxes City</t>
  </si>
  <si>
    <t>203.30 Taxes withheld - Other</t>
  </si>
  <si>
    <t>Total 203.30 Taxes withheld</t>
  </si>
  <si>
    <t>203.31 Petty Cash</t>
  </si>
  <si>
    <t>203.32 Postage</t>
  </si>
  <si>
    <t>203.33 Program Expenses</t>
  </si>
  <si>
    <t>203.34 Reporting &amp; Dispatching</t>
  </si>
  <si>
    <t>203.35 Supplies</t>
  </si>
  <si>
    <t>203.35.10 Housekeeping Supplies</t>
  </si>
  <si>
    <t>203.35 Supplies - Other</t>
  </si>
  <si>
    <t>Total 203.35 Supplies</t>
  </si>
  <si>
    <t>203.352 Summons forms</t>
  </si>
  <si>
    <t>203.355 Corr.Officer Supplies</t>
  </si>
  <si>
    <t>203.36 Telephone Cell, pager</t>
  </si>
  <si>
    <t>203.37 Telephone Emergency Line</t>
  </si>
  <si>
    <t>203.38 Training</t>
  </si>
  <si>
    <t>203.39 Travel</t>
  </si>
  <si>
    <t>203.40 Uniforms</t>
  </si>
  <si>
    <t>203.41 Advertisement</t>
  </si>
  <si>
    <t>203.42 Meals &amp; Entertainment</t>
  </si>
  <si>
    <t>203.43 Pagers</t>
  </si>
  <si>
    <t>203.44 Vehicle</t>
  </si>
  <si>
    <t>203.45 Housing Fee</t>
  </si>
  <si>
    <t>203.46 Maintenance</t>
  </si>
  <si>
    <t>203.50 Bond Insur-Police</t>
  </si>
  <si>
    <t>203.00 - POLICE DEPT. - Other</t>
  </si>
  <si>
    <t>Total 203.00 - POLICE DEPT.</t>
  </si>
  <si>
    <t>204.00 - COMM CTR/SR BLDG</t>
  </si>
  <si>
    <t>204.00-COMM CTR/SR BLDG-Othr</t>
  </si>
  <si>
    <t>204.05 Events at Comm Ctr</t>
  </si>
  <si>
    <t>200.35.16 Donations Exp</t>
  </si>
  <si>
    <t>200.35.17 Breakfast with Santa</t>
  </si>
  <si>
    <t>200.35.18 Caldwell Help Center</t>
  </si>
  <si>
    <t>200.35.18.10 Center Expenses</t>
  </si>
  <si>
    <t>200.35.18.12 Donations</t>
  </si>
  <si>
    <t>200.35.18 Caldwell Help Center - Other</t>
  </si>
  <si>
    <t>Total 200.35.18 Caldwell Help Center</t>
  </si>
  <si>
    <t>200.35.20 Halloween</t>
  </si>
  <si>
    <t>200.35.22 City Ball</t>
  </si>
  <si>
    <t>200.35.25 Senior Events &amp; Activ</t>
  </si>
  <si>
    <t>200.35.12 Senior Dinner &amp;Dance</t>
  </si>
  <si>
    <t>200.35.26 Senior Night Out</t>
  </si>
  <si>
    <t>200.35.27 Community Nees Expo</t>
  </si>
  <si>
    <t>200.35.28 Senior Arts &amp; Crafts</t>
  </si>
  <si>
    <t>200.35.25 Senior Events &amp; Activ - Other</t>
  </si>
  <si>
    <t>Total 200.35.25 Senior Events &amp; Activ</t>
  </si>
  <si>
    <t>204.29 Community Events</t>
  </si>
  <si>
    <t>204.05 Events at Comm Ctr - Other</t>
  </si>
  <si>
    <t>Total 204.05 Events at Comm Ctr</t>
  </si>
  <si>
    <t>204.06 Payroll</t>
  </si>
  <si>
    <t>204.07 Taxes &amp; Fringes</t>
  </si>
  <si>
    <t>204.07.1 Health Insurance</t>
  </si>
  <si>
    <t>204.07.2 Retirement</t>
  </si>
  <si>
    <t>204.07.3 Disability</t>
  </si>
  <si>
    <t>204.07.4 Workers Compensation</t>
  </si>
  <si>
    <t>204.07.5 Employer Taxes</t>
  </si>
  <si>
    <t>204.07 Taxes &amp; Fringes - Other</t>
  </si>
  <si>
    <t>Total 204.07 Taxes &amp; Fringes</t>
  </si>
  <si>
    <t>204.08 Fuel</t>
  </si>
  <si>
    <t>204.11 Contract Services</t>
  </si>
  <si>
    <t>204.13 Maintenance</t>
  </si>
  <si>
    <t>204.14 Rental Reimbursement</t>
  </si>
  <si>
    <t>204.16 Supplies</t>
  </si>
  <si>
    <t>204.18 Equipment</t>
  </si>
  <si>
    <t>204.19 Repairs</t>
  </si>
  <si>
    <t>204.20 Utilities</t>
  </si>
  <si>
    <t>204.10 Ameren UE</t>
  </si>
  <si>
    <t>204.12 Laclede Gas</t>
  </si>
  <si>
    <t>204.15 Sewer</t>
  </si>
  <si>
    <t>204.17 Water</t>
  </si>
  <si>
    <t>204.18 - General Maintenance</t>
  </si>
  <si>
    <t>204.48 Computer Line</t>
  </si>
  <si>
    <t>204.20 Utilities - Other</t>
  </si>
  <si>
    <t>Total 204.20 Utilities</t>
  </si>
  <si>
    <t>204.00 - COMM CTR/SR BLDG - Other</t>
  </si>
  <si>
    <t>Total 204.00 - COMM CTR/SR BLDG</t>
  </si>
  <si>
    <t>205.07  Trash Services</t>
  </si>
  <si>
    <t>205.08 - Building Maintenance</t>
  </si>
  <si>
    <t>205.09 - Hazardous Prop removal</t>
  </si>
  <si>
    <t>205.10 Tire Shredding</t>
  </si>
  <si>
    <t>205.11 Drug Screening</t>
  </si>
  <si>
    <t>205.13 Equipment</t>
  </si>
  <si>
    <t>205.13.10 Equipment Rental</t>
  </si>
  <si>
    <t>205.13.20 Furniture</t>
  </si>
  <si>
    <t>205.14 Fuel</t>
  </si>
  <si>
    <t>205.15 Hauling License</t>
  </si>
  <si>
    <t>205.16 Payroll Taxes &amp; Benefits</t>
  </si>
  <si>
    <t>205.16.10 Disability/Life</t>
  </si>
  <si>
    <t>205.16.11 Health Ins.</t>
  </si>
  <si>
    <t>205.16.12 Retirement Insurance</t>
  </si>
  <si>
    <t>205.16.13 Workers Comp</t>
  </si>
  <si>
    <t>205.16.14 Taxes Fed</t>
  </si>
  <si>
    <t>205.16.15 Taxes SS/Med</t>
  </si>
  <si>
    <t>205.16.16 Taxes FUTA</t>
  </si>
  <si>
    <t>205.16.17 Taxes Local</t>
  </si>
  <si>
    <t>205.16.17 Taxes State</t>
  </si>
  <si>
    <t>205.24 Employer Payroll Taxes</t>
  </si>
  <si>
    <t>205.50 Medical Expense</t>
  </si>
  <si>
    <t>205.16 Payroll Taxes &amp; Benefits - Other</t>
  </si>
  <si>
    <t>Total 205.16 Payroll Taxes &amp; Benefits</t>
  </si>
  <si>
    <t>205.18 Computer Maintenance</t>
  </si>
  <si>
    <t>205.19 Maintenance Equipment</t>
  </si>
  <si>
    <t>205.20 Maintenance Vehicle</t>
  </si>
  <si>
    <t>205.21 Miscellaneous</t>
  </si>
  <si>
    <t>205.22 Motor Veh Fee</t>
  </si>
  <si>
    <t>205.23.2 -Asst. Supervisor 10.5</t>
  </si>
  <si>
    <t>205.23.4 - Custodial (TW) $9.9</t>
  </si>
  <si>
    <t>205.23.5 - Overtime</t>
  </si>
  <si>
    <t>205.23 Payroll - Other</t>
  </si>
  <si>
    <t>Total 205.23 Payroll</t>
  </si>
  <si>
    <t>205.25 Taxes withheld</t>
  </si>
  <si>
    <t>205.25.10 Taxes SS/Med</t>
  </si>
  <si>
    <t>205.25.11 Taxes Fed</t>
  </si>
  <si>
    <t>205.25.12 Taxes State</t>
  </si>
  <si>
    <t>205.25.13 Taxes City</t>
  </si>
  <si>
    <t>205.25 Taxes withheld - Other</t>
  </si>
  <si>
    <t>Total 205.25 Taxes withheld</t>
  </si>
  <si>
    <t>205.26 Repairs &amp; Maint -Bldg</t>
  </si>
  <si>
    <t>205.265 Street Repairs &amp; Maint</t>
  </si>
  <si>
    <t>205.28 Supplies</t>
  </si>
  <si>
    <t>205.28 Supplies - Other</t>
  </si>
  <si>
    <t>205.28.10 Housekeeping Supplies</t>
  </si>
  <si>
    <t>Total 205.28 Supplies</t>
  </si>
  <si>
    <t>205.29 Vehicle</t>
  </si>
  <si>
    <t>205.29.1 Vehicle License</t>
  </si>
  <si>
    <t>205.30 Tow</t>
  </si>
  <si>
    <t>205.31 Travel</t>
  </si>
  <si>
    <t>205.32 Uniforms</t>
  </si>
  <si>
    <t>205.34 Advertisement</t>
  </si>
  <si>
    <t>205.35 Pagers/Cell Phones</t>
  </si>
  <si>
    <t>205.36 Petty Cash</t>
  </si>
  <si>
    <t>205.37 Printing</t>
  </si>
  <si>
    <t>205.40 Utilities</t>
  </si>
  <si>
    <t>205.12 Ameren U E</t>
  </si>
  <si>
    <t>205.17 Gas</t>
  </si>
  <si>
    <t>205.18 Landfill</t>
  </si>
  <si>
    <t>205.27 Sewer</t>
  </si>
  <si>
    <t>205.29 Telephone</t>
  </si>
  <si>
    <t>205.33 Water</t>
  </si>
  <si>
    <t>205.40 Utilities - Other</t>
  </si>
  <si>
    <t>Total 205.40 Utilities</t>
  </si>
  <si>
    <t>205 - STREET DEPT. - Other</t>
  </si>
  <si>
    <t>Total 205 - STREET DEPT.</t>
  </si>
  <si>
    <t>206.00 Animal Control</t>
  </si>
  <si>
    <t>200.11 Animal Ctrl Direct Expen</t>
  </si>
  <si>
    <t>200.11.10 Fuel</t>
  </si>
  <si>
    <t>200.11.11 Maintenance</t>
  </si>
  <si>
    <t>200.11.13 Pagers</t>
  </si>
  <si>
    <t>200.11.14 Cell Phone</t>
  </si>
  <si>
    <t>200.11 Animal Ctrl Direct Expen - Other</t>
  </si>
  <si>
    <t>Total 200.11 Animal Ctrl Direct Expen</t>
  </si>
  <si>
    <t>206.15 Payroll Animal Control</t>
  </si>
  <si>
    <t>206.16 Fringes, Employer Taxes</t>
  </si>
  <si>
    <t>206.17 Employer Taxes</t>
  </si>
  <si>
    <t>206.18 Workers Comp0 Insurance</t>
  </si>
  <si>
    <t>206.19 Disability Insurance</t>
  </si>
  <si>
    <t>206.20 Health Insurance</t>
  </si>
  <si>
    <t>206.21 Retirement</t>
  </si>
  <si>
    <t>206.22 Uniforms</t>
  </si>
  <si>
    <t>206.16 Fringes, Employer Taxes - Other</t>
  </si>
  <si>
    <t>Total 206.16 Fringes, Employer Taxes</t>
  </si>
  <si>
    <t>206.00 Animal Control - Other</t>
  </si>
  <si>
    <t>Total 206.00 Animal Control</t>
  </si>
  <si>
    <t>207.00 Parks</t>
  </si>
  <si>
    <t>200.55.18 Sewer Pine Lawn Park</t>
  </si>
  <si>
    <t>200.55.19 Water - Park</t>
  </si>
  <si>
    <t>200.55.20 Ameren Pine Lawn Park</t>
  </si>
  <si>
    <t>200.55.21-Cont./Grass Cutting</t>
  </si>
  <si>
    <t>200.59 Parks Direct Expenses</t>
  </si>
  <si>
    <t>207.200.59.20 Avertising</t>
  </si>
  <si>
    <t>207.200.59.30 Projects/Events</t>
  </si>
  <si>
    <t>207.30 - Rental Reimbursement</t>
  </si>
  <si>
    <t>207.40 Park Surveillance</t>
  </si>
  <si>
    <t>207.50 Parks Maintenance</t>
  </si>
  <si>
    <t>200.59 Parks Direct Expenses - Other</t>
  </si>
  <si>
    <t>Total 200.59 Parks Direct Expenses</t>
  </si>
  <si>
    <t>200.59.10 Arden Park</t>
  </si>
  <si>
    <t>207.15 Park Attendant (DH)14.00</t>
  </si>
  <si>
    <t>207.16 Sum Worker (1040 @$10)</t>
  </si>
  <si>
    <t>207.16.1 Disability</t>
  </si>
  <si>
    <t>207.16.2 Workers Compensation</t>
  </si>
  <si>
    <t>207.16.3 Health Insurance</t>
  </si>
  <si>
    <t>207.16 Sum Worker (1040 @$10) - Other</t>
  </si>
  <si>
    <t>Total 207.16 Sum Worker (1040 @$10)</t>
  </si>
  <si>
    <t>207.00 Parks - Other</t>
  </si>
  <si>
    <t>Total 207.00 Parks</t>
  </si>
  <si>
    <t>215.00 Sewer Lateral Expense</t>
  </si>
  <si>
    <t>202.17 - Sewer Lateral_RESIDENT</t>
  </si>
  <si>
    <t>202.17.10 Camera Reading</t>
  </si>
  <si>
    <t>215.00 Sewer Lateral Expense - Other</t>
  </si>
  <si>
    <t>Total 215.00 Sewer Lateral Expense</t>
  </si>
  <si>
    <t>300.0 Capital Improvement Acct</t>
  </si>
  <si>
    <t>200.0 Equipment</t>
  </si>
  <si>
    <t>300.0 Grants</t>
  </si>
  <si>
    <t>300.01 TRIM Grant</t>
  </si>
  <si>
    <t>300.2 Jackson Park Grant</t>
  </si>
  <si>
    <t>300.3 Kaboom Grant</t>
  </si>
  <si>
    <t>300.4 Natural Bridge STP</t>
  </si>
  <si>
    <t>300.41 Application Fee</t>
  </si>
  <si>
    <t>300.42 Design Fee</t>
  </si>
  <si>
    <t>300.4 Natural Bridge STP - Other</t>
  </si>
  <si>
    <t>Total 300.4 Natural Bridge STP</t>
  </si>
  <si>
    <t>300.0 Capital Improvement Acct - Other</t>
  </si>
  <si>
    <t>Total 300.0 Capital Improvement Acct</t>
  </si>
  <si>
    <t>Admin</t>
  </si>
  <si>
    <t>Administration</t>
  </si>
  <si>
    <t>Amortization Expense</t>
  </si>
  <si>
    <t>Automobile Expense</t>
  </si>
  <si>
    <t>Bank Service Charges</t>
  </si>
  <si>
    <t>Bond Acct.</t>
  </si>
  <si>
    <t>Bond Fees</t>
  </si>
  <si>
    <t>Bond Forfeits - TVB</t>
  </si>
  <si>
    <t>Business License</t>
  </si>
  <si>
    <t>Business Licenses</t>
  </si>
  <si>
    <t>Campaign Income</t>
  </si>
  <si>
    <t>Cash Discounts</t>
  </si>
  <si>
    <t>Charter</t>
  </si>
  <si>
    <t>Computer</t>
  </si>
  <si>
    <t>Consulting</t>
  </si>
  <si>
    <t>Contract Labor</t>
  </si>
  <si>
    <t>Contribution</t>
  </si>
  <si>
    <t>Contributions</t>
  </si>
  <si>
    <t>Copier Contract</t>
  </si>
  <si>
    <t>Copy Service</t>
  </si>
  <si>
    <t>Street</t>
  </si>
  <si>
    <t>Copy Service - Other</t>
  </si>
  <si>
    <t>Total Copy Service</t>
  </si>
  <si>
    <t>Courts</t>
  </si>
  <si>
    <t>Depreciation Expense</t>
  </si>
  <si>
    <t>Dues and Subscriptions</t>
  </si>
  <si>
    <t>Employee Benefit</t>
  </si>
  <si>
    <t>Employee Benefits</t>
  </si>
  <si>
    <t>Employment Taxes</t>
  </si>
  <si>
    <t>Excavation Permit</t>
  </si>
  <si>
    <t>Excavation Permits</t>
  </si>
  <si>
    <t>Federal</t>
  </si>
  <si>
    <t>Floyd</t>
  </si>
  <si>
    <t>Grant Funds</t>
  </si>
  <si>
    <t>Grass Cutting</t>
  </si>
  <si>
    <t>Insurance</t>
  </si>
  <si>
    <t>Insurance Dental</t>
  </si>
  <si>
    <t>Police</t>
  </si>
  <si>
    <t>Streets</t>
  </si>
  <si>
    <t>Insurance Dental - Other</t>
  </si>
  <si>
    <t>Total Insurance Dental</t>
  </si>
  <si>
    <t>Insurance Disability</t>
  </si>
  <si>
    <t>Insurance Health</t>
  </si>
  <si>
    <t>Insurance Health - Other</t>
  </si>
  <si>
    <t>Total Insurance Health</t>
  </si>
  <si>
    <t>Insurance Liability</t>
  </si>
  <si>
    <t>Insurance Liability - Other</t>
  </si>
  <si>
    <t>Total Insurance Liability</t>
  </si>
  <si>
    <t>Insurance Vision</t>
  </si>
  <si>
    <t>Insurance Vision - Other</t>
  </si>
  <si>
    <t>Total Insurance Vision</t>
  </si>
  <si>
    <t>Insurance WC</t>
  </si>
  <si>
    <t>Insurance WC - Other</t>
  </si>
  <si>
    <t>Total Insurance WC</t>
  </si>
  <si>
    <t>Interest Expense</t>
  </si>
  <si>
    <t>Finance Charge</t>
  </si>
  <si>
    <t>Loan Interest</t>
  </si>
  <si>
    <t>Mortgage</t>
  </si>
  <si>
    <t>Interest Expense - Other</t>
  </si>
  <si>
    <t>Total Interest Expense</t>
  </si>
  <si>
    <t>Jacqueline Smith</t>
  </si>
  <si>
    <t>Journal Entry</t>
  </si>
  <si>
    <t>Joyce Lee</t>
  </si>
  <si>
    <t>Laclede Gas</t>
  </si>
  <si>
    <t>Legacies &amp; Bequests</t>
  </si>
  <si>
    <t>Lein</t>
  </si>
  <si>
    <t>Liens</t>
  </si>
  <si>
    <t>Lot Cleaning</t>
  </si>
  <si>
    <t>Matching-COPS</t>
  </si>
  <si>
    <t>Membership Dues</t>
  </si>
  <si>
    <t>Miscellaneous</t>
  </si>
  <si>
    <t>Motor Veh Fee</t>
  </si>
  <si>
    <t>Payroll</t>
  </si>
  <si>
    <t>Park Attendant</t>
  </si>
  <si>
    <t>Payroll - Other</t>
  </si>
  <si>
    <t>Total Payroll</t>
  </si>
  <si>
    <t>Payroll Expenses</t>
  </si>
  <si>
    <t>Court</t>
  </si>
  <si>
    <t>Elected &amp; Appointed</t>
  </si>
  <si>
    <t>FICA City Match</t>
  </si>
  <si>
    <t>Police Dept</t>
  </si>
  <si>
    <t>Street Dept</t>
  </si>
  <si>
    <t>Payroll Expenses - Other</t>
  </si>
  <si>
    <t>Total Payroll Expenses</t>
  </si>
  <si>
    <t>Personal Property Taxes</t>
  </si>
  <si>
    <t>Postage and Delivery</t>
  </si>
  <si>
    <t>Printing and Reproduction</t>
  </si>
  <si>
    <t>Program Expense</t>
  </si>
  <si>
    <t>Program Fees</t>
  </si>
  <si>
    <t>Publications - Advertisement</t>
  </si>
  <si>
    <t>Reconciliation Discrepancies</t>
  </si>
  <si>
    <t>Reimbursed Expenses</t>
  </si>
  <si>
    <t>Reimbursement - Mail</t>
  </si>
  <si>
    <t>Reimbursement - Supplies</t>
  </si>
  <si>
    <t>reimbursement for payroll advan</t>
  </si>
  <si>
    <t>Repairs</t>
  </si>
  <si>
    <t>Building Repairs</t>
  </si>
  <si>
    <t>Computer Repairs</t>
  </si>
  <si>
    <t>Equipment Repairs</t>
  </si>
  <si>
    <t>Repairs - Other</t>
  </si>
  <si>
    <t>Total Repairs</t>
  </si>
  <si>
    <t>Restricted</t>
  </si>
  <si>
    <t>Retire</t>
  </si>
  <si>
    <t>Sewer</t>
  </si>
  <si>
    <t>Sewer Dept</t>
  </si>
  <si>
    <t>St. Louis Govt.</t>
  </si>
  <si>
    <t>Supplies</t>
  </si>
  <si>
    <t>Marketing</t>
  </si>
  <si>
    <t>Office</t>
  </si>
  <si>
    <t>Supplies - Other</t>
  </si>
  <si>
    <t>Total Supplies</t>
  </si>
  <si>
    <t>Telephone</t>
  </si>
  <si>
    <t>Cell Phone - Police</t>
  </si>
  <si>
    <t>Cell Phone - Street</t>
  </si>
  <si>
    <t>Telephone - Other</t>
  </si>
  <si>
    <t>Total Telephone</t>
  </si>
  <si>
    <t>Telephone Cell</t>
  </si>
  <si>
    <t>Telephone TO BE SPLIT</t>
  </si>
  <si>
    <t>Trash</t>
  </si>
  <si>
    <t>Travel</t>
  </si>
  <si>
    <t>Uncategorized Expenses</t>
  </si>
  <si>
    <t>Unrestricted</t>
  </si>
  <si>
    <t>Utilities</t>
  </si>
  <si>
    <t>200.55.15</t>
  </si>
  <si>
    <t>200.55.17</t>
  </si>
  <si>
    <t>Ameren</t>
  </si>
  <si>
    <t>Utilities - Other</t>
  </si>
  <si>
    <t>Total Utilities</t>
  </si>
  <si>
    <t>Verizon</t>
  </si>
  <si>
    <t>Water</t>
  </si>
  <si>
    <t>Total Expense</t>
  </si>
  <si>
    <t>Net Ordinary Income</t>
  </si>
  <si>
    <t>Other Income/Expense</t>
  </si>
  <si>
    <t>Other Income</t>
  </si>
  <si>
    <t>Interest Income</t>
  </si>
  <si>
    <t>Total Other Income</t>
  </si>
  <si>
    <t>Other Expense</t>
  </si>
  <si>
    <t>Other Expenses</t>
  </si>
  <si>
    <t>Total Other Expense</t>
  </si>
  <si>
    <t>Net Other Income</t>
  </si>
  <si>
    <t>Net Income</t>
  </si>
  <si>
    <t>Proposed Budget       2023-2024</t>
  </si>
  <si>
    <t>Actual                    Jul 1, '22 - Jun 14, 23</t>
  </si>
  <si>
    <t>Approved Budget        2022-2023</t>
  </si>
  <si>
    <t>50.00</t>
  </si>
  <si>
    <t>500.00</t>
  </si>
  <si>
    <t>0</t>
  </si>
  <si>
    <t>5,500.00</t>
  </si>
  <si>
    <t>0.00</t>
  </si>
  <si>
    <t>100.07 Other Receipts - Other (rental of city hall)</t>
  </si>
  <si>
    <t>100.08.02  Prop U (Use Tax)</t>
  </si>
  <si>
    <t>102.21 Prisoner Housing change to(Prionser Detainee</t>
  </si>
  <si>
    <t>200.11.17 County Property/Recording Fee</t>
  </si>
  <si>
    <t>accident at Comm. Center</t>
  </si>
  <si>
    <t>200.38.10 City Clerk @ $22.85</t>
  </si>
  <si>
    <t>200.38.11 Bookkeeper @ $20.00</t>
  </si>
  <si>
    <t>200.38.13 Treasurer $20.00 @ 1040</t>
  </si>
  <si>
    <t>205.23.1 - Supervi $18.00</t>
  </si>
  <si>
    <t># of p/t staff &amp; pay rate</t>
  </si>
  <si>
    <t>103.14 Grass Cut (Nusicance Fee)</t>
  </si>
  <si>
    <t xml:space="preserve">100.4.02.03 Prop P </t>
  </si>
  <si>
    <t>200.11 - Admin Housing</t>
  </si>
  <si>
    <t>200.11.12 Supplies (MOVE UNDER HOUSING EXP)</t>
  </si>
  <si>
    <t>200.11.28.1 Housing Clerk @$19.00</t>
  </si>
  <si>
    <t>200.11.28.1A -Office Clerk @$15.00 pt</t>
  </si>
  <si>
    <t>200.11.28.2 Code Inspec. $19.80 1040</t>
  </si>
  <si>
    <t>200.11.28 Payroll- HOUSING DEPT</t>
  </si>
  <si>
    <t>moved $38,000 to 200.38.15</t>
  </si>
  <si>
    <t>200.11.29  Housing Staff Benefits</t>
  </si>
  <si>
    <t>200.11.29 Housing Staff Benefits</t>
  </si>
  <si>
    <t>Total 200.11.29  Housing Staff Benefits</t>
  </si>
  <si>
    <t>200.11 - Housing Staff Benefits</t>
  </si>
  <si>
    <t>200.11 Housing Staff</t>
  </si>
  <si>
    <t>Total 200.11 - Housing Staff Totals</t>
  </si>
  <si>
    <t>200.13.02 Pros  Asst ($15x20x52)</t>
  </si>
  <si>
    <t>budget under public works205.18</t>
  </si>
  <si>
    <t>200.11.27 - Meals (ALL STAFF)</t>
  </si>
  <si>
    <t>200.11.29.2 Retirement (LAGERS)</t>
  </si>
  <si>
    <t>200.21 Elected Officials - Ward Funds ($500/per)</t>
  </si>
  <si>
    <t>200.21.31Training (ELECTED OFFICIAL)</t>
  </si>
  <si>
    <t>200.26 Fuel (ELECTED OFFICIAL)</t>
  </si>
  <si>
    <t>200.28 Insurance (CITY of PINE LAWN)</t>
  </si>
  <si>
    <t>200.38.11A FT Admin Asst @ $19.00</t>
  </si>
  <si>
    <t>200.46 Retirement Ins. (LAGERS)</t>
  </si>
  <si>
    <t>200.21.33 Elec. Official Payrol (BOARD)</t>
  </si>
  <si>
    <t xml:space="preserve">200.55.18 Seweral Lateral </t>
  </si>
  <si>
    <t>201.18.20 - Clerk (BH) @19.06</t>
  </si>
  <si>
    <t>205.23 Payroll (ST. DEPT/PUBLIC WORKS)</t>
  </si>
  <si>
    <t>205.23.3- FT Worker 2x17*40</t>
  </si>
  <si>
    <t>205.23.3A - Seasonal Worker $15x4x20</t>
  </si>
  <si>
    <t>205 - STREET DEPT./PUBLIC WORKS</t>
  </si>
  <si>
    <t>201.18.35 - Clerk Asst. PT</t>
  </si>
  <si>
    <t>Roberson/Hudson/Job Corp</t>
  </si>
  <si>
    <t>200.38.12 City Administrator @$52.90</t>
  </si>
  <si>
    <t>this should be $10,450 (11 meeting)</t>
  </si>
  <si>
    <t>Mr. Robinson salary</t>
  </si>
  <si>
    <t>Make inactive or rename</t>
  </si>
  <si>
    <t>If this transfer is to reimburse an expense will redirect to offset expense</t>
  </si>
  <si>
    <t>108.00 - Ec. Dev. Sales Tax (SIMMONS BANK)</t>
  </si>
  <si>
    <t>115.00 Sewer Lateral Income (SIMMONS BANK)</t>
  </si>
  <si>
    <t>300.0 Capital Improvement Inc. (SIMMONS BANK)</t>
  </si>
  <si>
    <t>Board approved to include</t>
  </si>
  <si>
    <t>Board approved $2,500.00</t>
  </si>
  <si>
    <t>200.21.10 Cell Phone</t>
  </si>
  <si>
    <t>200.34 Meals/Entrntmnt/Training</t>
  </si>
  <si>
    <t>Need correct hourly rate for Mrs. Eunice to reflect rate</t>
  </si>
  <si>
    <t>107.10 - Park Rent (Residents) $85/Dep $100</t>
  </si>
  <si>
    <t>107.12 Park Rent (Non Residents) $85/Dep - $200.00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</si>
</sst>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#,##0.0#%;\-#,##0.0#%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u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3" xfId="0" applyNumberFormat="1" applyFont="1" applyBorder="1"/>
    <xf numFmtId="165" fontId="3" fillId="0" borderId="3" xfId="0" applyNumberFormat="1" applyFont="1" applyBorder="1"/>
    <xf numFmtId="164" fontId="3" fillId="0" borderId="4" xfId="0" applyNumberFormat="1" applyFont="1" applyBorder="1"/>
    <xf numFmtId="165" fontId="3" fillId="0" borderId="4" xfId="0" applyNumberFormat="1" applyFont="1" applyBorder="1"/>
    <xf numFmtId="164" fontId="3" fillId="0" borderId="5" xfId="0" applyNumberFormat="1" applyFont="1" applyBorder="1"/>
    <xf numFmtId="165" fontId="3" fillId="0" borderId="5" xfId="0" applyNumberFormat="1" applyFont="1" applyBorder="1"/>
    <xf numFmtId="164" fontId="2" fillId="0" borderId="6" xfId="0" applyNumberFormat="1" applyFont="1" applyBorder="1"/>
    <xf numFmtId="165" fontId="2" fillId="0" borderId="6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0" fontId="3" fillId="0" borderId="0" xfId="0" applyFont="1"/>
    <xf numFmtId="44" fontId="1" fillId="0" borderId="0" xfId="1" applyFont="1" applyFill="1"/>
    <xf numFmtId="49" fontId="5" fillId="0" borderId="0" xfId="0" applyNumberFormat="1" applyFont="1"/>
    <xf numFmtId="164" fontId="2" fillId="0" borderId="0" xfId="0" applyNumberFormat="1" applyFont="1"/>
    <xf numFmtId="49" fontId="2" fillId="2" borderId="0" xfId="0" applyNumberFormat="1" applyFont="1" applyFill="1"/>
    <xf numFmtId="49" fontId="4" fillId="3" borderId="0" xfId="0" applyNumberFormat="1" applyFont="1" applyFill="1" applyAlignment="1">
      <alignment horizontal="center" wrapText="1"/>
    </xf>
    <xf numFmtId="49" fontId="3" fillId="4" borderId="0" xfId="0" applyNumberFormat="1" applyFont="1" applyFill="1"/>
    <xf numFmtId="44" fontId="3" fillId="4" borderId="0" xfId="0" applyNumberFormat="1" applyFont="1" applyFill="1" applyAlignment="1">
      <alignment horizontal="right"/>
    </xf>
    <xf numFmtId="44" fontId="3" fillId="4" borderId="0" xfId="0" applyNumberFormat="1" applyFont="1" applyFill="1"/>
    <xf numFmtId="166" fontId="3" fillId="4" borderId="0" xfId="2" applyNumberFormat="1" applyFont="1" applyFill="1" applyAlignment="1">
      <alignment horizontal="right"/>
    </xf>
    <xf numFmtId="44" fontId="3" fillId="4" borderId="0" xfId="1" applyFont="1" applyFill="1" applyAlignment="1">
      <alignment horizontal="right"/>
    </xf>
    <xf numFmtId="166" fontId="3" fillId="4" borderId="0" xfId="1" applyNumberFormat="1" applyFont="1" applyFill="1" applyAlignment="1">
      <alignment horizontal="right"/>
    </xf>
    <xf numFmtId="44" fontId="2" fillId="4" borderId="8" xfId="0" applyNumberFormat="1" applyFont="1" applyFill="1" applyBorder="1"/>
    <xf numFmtId="44" fontId="2" fillId="4" borderId="0" xfId="0" applyNumberFormat="1" applyFont="1" applyFill="1"/>
    <xf numFmtId="44" fontId="3" fillId="4" borderId="8" xfId="0" applyNumberFormat="1" applyFont="1" applyFill="1" applyBorder="1"/>
    <xf numFmtId="164" fontId="2" fillId="4" borderId="8" xfId="0" applyNumberFormat="1" applyFont="1" applyFill="1" applyBorder="1"/>
    <xf numFmtId="164" fontId="3" fillId="4" borderId="0" xfId="0" applyNumberFormat="1" applyFont="1" applyFill="1"/>
    <xf numFmtId="164" fontId="2" fillId="4" borderId="0" xfId="0" applyNumberFormat="1" applyFont="1" applyFill="1"/>
    <xf numFmtId="164" fontId="2" fillId="4" borderId="7" xfId="0" applyNumberFormat="1" applyFont="1" applyFill="1" applyBorder="1"/>
    <xf numFmtId="164" fontId="2" fillId="4" borderId="9" xfId="0" applyNumberFormat="1" applyFont="1" applyFill="1" applyBorder="1"/>
    <xf numFmtId="44" fontId="3" fillId="4" borderId="10" xfId="0" applyNumberFormat="1" applyFont="1" applyFill="1" applyBorder="1"/>
    <xf numFmtId="49" fontId="3" fillId="0" borderId="0" xfId="0" applyNumberFormat="1" applyFont="1" applyAlignment="1">
      <alignment wrapText="1"/>
    </xf>
    <xf numFmtId="49" fontId="2" fillId="2" borderId="0" xfId="0" applyNumberFormat="1" applyFont="1" applyFill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27946-043F-47EC-B729-B246F7699D56}">
  <sheetPr codeName="Sheet1"/>
  <dimension ref="A1:XFD1070"/>
  <sheetViews>
    <sheetView tabSelected="1" workbookViewId="0">
      <pane xSplit="9" ySplit="2" topLeftCell="J105" activePane="bottomRight" state="frozenSplit"/>
      <selection pane="topRight" activeCell="J1" sqref="J1"/>
      <selection pane="bottomLeft" activeCell="A3" sqref="A3"/>
      <selection pane="bottomRight" activeCell="F191" sqref="F191"/>
    </sheetView>
  </sheetViews>
  <sheetFormatPr defaultRowHeight="14.4" x14ac:dyDescent="0.3"/>
  <cols>
    <col min="1" max="8" width="3" style="15" customWidth="1"/>
    <col min="9" max="9" width="28.44140625" style="15" customWidth="1"/>
    <col min="10" max="10" width="15.33203125" bestFit="1" customWidth="1"/>
    <col min="11" max="11" width="2.33203125" customWidth="1"/>
    <col min="12" max="12" width="11.77734375" customWidth="1"/>
    <col min="13" max="13" width="19.33203125" customWidth="1"/>
    <col min="14" max="14" width="19.33203125" hidden="1" customWidth="1"/>
    <col min="15" max="15" width="26.88671875" bestFit="1" customWidth="1"/>
    <col min="16" max="16" width="19.33203125" hidden="1" customWidth="1"/>
    <col min="17" max="17" width="19.33203125" customWidth="1"/>
  </cols>
  <sheetData>
    <row r="1" spans="1:16" ht="15" thickBot="1" x14ac:dyDescent="0.35">
      <c r="A1" s="1"/>
      <c r="B1" s="1"/>
      <c r="C1" s="1"/>
      <c r="D1" s="1"/>
      <c r="E1" s="1"/>
      <c r="F1" s="1"/>
      <c r="G1" s="1"/>
      <c r="H1" s="1"/>
      <c r="I1" s="1"/>
      <c r="J1" s="3"/>
      <c r="K1" s="2"/>
      <c r="L1" s="3"/>
      <c r="M1" s="2"/>
      <c r="N1" s="3"/>
      <c r="O1" s="2"/>
      <c r="P1" s="3"/>
    </row>
    <row r="2" spans="1:16" s="19" customFormat="1" ht="33" thickTop="1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20" t="s">
        <v>956</v>
      </c>
      <c r="K2" s="18"/>
      <c r="L2" s="20" t="s">
        <v>957</v>
      </c>
      <c r="M2" s="26" t="s">
        <v>955</v>
      </c>
      <c r="N2" s="17" t="s">
        <v>0</v>
      </c>
      <c r="O2" s="18"/>
      <c r="P2" s="17" t="s">
        <v>1</v>
      </c>
    </row>
    <row r="3" spans="1:16" ht="15" thickTop="1" x14ac:dyDescent="0.3">
      <c r="A3" s="1"/>
      <c r="B3" s="1" t="s">
        <v>2</v>
      </c>
      <c r="C3" s="1"/>
      <c r="D3" s="1"/>
      <c r="E3" s="1"/>
      <c r="F3" s="1"/>
      <c r="G3" s="1"/>
      <c r="H3" s="1"/>
      <c r="I3" s="1"/>
      <c r="J3" s="4"/>
      <c r="K3" s="5"/>
      <c r="L3" s="4"/>
      <c r="M3" s="27"/>
      <c r="N3" s="4"/>
      <c r="O3" s="5"/>
      <c r="P3" s="6"/>
    </row>
    <row r="4" spans="1:16" x14ac:dyDescent="0.3">
      <c r="A4" s="1"/>
      <c r="B4" s="1"/>
      <c r="C4" s="1"/>
      <c r="D4" s="1" t="s">
        <v>3</v>
      </c>
      <c r="E4" s="1"/>
      <c r="F4" s="1"/>
      <c r="G4" s="1"/>
      <c r="H4" s="1"/>
      <c r="I4" s="1"/>
      <c r="J4" s="4"/>
      <c r="K4" s="5"/>
      <c r="L4" s="4"/>
      <c r="M4" s="27"/>
      <c r="N4" s="4"/>
      <c r="O4" s="5"/>
      <c r="P4" s="6"/>
    </row>
    <row r="5" spans="1:16" x14ac:dyDescent="0.3">
      <c r="A5" s="1"/>
      <c r="B5" s="1"/>
      <c r="C5" s="1"/>
      <c r="D5" s="1"/>
      <c r="E5" s="1" t="s">
        <v>4</v>
      </c>
      <c r="F5" s="1"/>
      <c r="G5" s="1"/>
      <c r="H5" s="1"/>
      <c r="I5" s="1"/>
      <c r="J5" s="4">
        <v>0</v>
      </c>
      <c r="K5" s="5"/>
      <c r="L5" s="4">
        <v>0</v>
      </c>
      <c r="M5" s="28" t="s">
        <v>960</v>
      </c>
      <c r="N5" s="4">
        <f>ROUND((J5-L5),5)</f>
        <v>0</v>
      </c>
      <c r="O5" s="5"/>
      <c r="P5" s="6">
        <f>ROUND(IF(L5=0, IF(J5=0, 0, 1), J5/L5),5)</f>
        <v>0</v>
      </c>
    </row>
    <row r="6" spans="1:16" x14ac:dyDescent="0.3">
      <c r="A6" s="1"/>
      <c r="B6" s="1"/>
      <c r="C6" s="1"/>
      <c r="D6" s="1"/>
      <c r="E6" s="1" t="s">
        <v>5</v>
      </c>
      <c r="F6" s="1"/>
      <c r="G6" s="1"/>
      <c r="H6" s="1"/>
      <c r="I6" s="1"/>
      <c r="J6" s="4"/>
      <c r="K6" s="5"/>
      <c r="L6" s="4"/>
      <c r="M6" s="29"/>
      <c r="N6" s="4"/>
      <c r="O6" s="5"/>
      <c r="P6" s="6"/>
    </row>
    <row r="7" spans="1:16" x14ac:dyDescent="0.3">
      <c r="A7" s="1"/>
      <c r="B7" s="1"/>
      <c r="C7" s="1"/>
      <c r="D7" s="1"/>
      <c r="E7" s="1"/>
      <c r="F7" s="1" t="s">
        <v>6</v>
      </c>
      <c r="G7" s="1"/>
      <c r="H7" s="1"/>
      <c r="I7" s="1"/>
      <c r="J7" s="4">
        <v>0</v>
      </c>
      <c r="K7" s="5"/>
      <c r="L7" s="4">
        <v>500</v>
      </c>
      <c r="M7" s="28" t="s">
        <v>960</v>
      </c>
      <c r="N7" s="4">
        <f>ROUND((J7-L7),5)</f>
        <v>-500</v>
      </c>
      <c r="O7" s="5"/>
      <c r="P7" s="6">
        <f>ROUND(IF(L7=0, IF(J7=0, 0, 1), J7/L7),5)</f>
        <v>0</v>
      </c>
    </row>
    <row r="8" spans="1:16" x14ac:dyDescent="0.3">
      <c r="A8" s="1"/>
      <c r="B8" s="1"/>
      <c r="C8" s="1"/>
      <c r="D8" s="1"/>
      <c r="E8" s="1"/>
      <c r="F8" s="1" t="s">
        <v>7</v>
      </c>
      <c r="G8" s="1"/>
      <c r="H8" s="1"/>
      <c r="I8" s="1"/>
      <c r="J8" s="4"/>
      <c r="K8" s="5"/>
      <c r="L8" s="4"/>
      <c r="M8" s="29"/>
      <c r="N8" s="4"/>
      <c r="O8" s="5"/>
      <c r="P8" s="6"/>
    </row>
    <row r="9" spans="1:16" x14ac:dyDescent="0.3">
      <c r="A9" s="1"/>
      <c r="B9" s="1"/>
      <c r="C9" s="1"/>
      <c r="D9" s="1"/>
      <c r="E9" s="1"/>
      <c r="F9" s="1"/>
      <c r="G9" s="1" t="s">
        <v>8</v>
      </c>
      <c r="H9" s="1"/>
      <c r="I9" s="1"/>
      <c r="J9" s="4">
        <v>3414</v>
      </c>
      <c r="K9" s="5"/>
      <c r="L9" s="4">
        <v>1911.11</v>
      </c>
      <c r="M9" s="30">
        <v>1500</v>
      </c>
      <c r="N9" s="4">
        <f t="shared" ref="N9:N30" si="0">ROUND((J9-L9),5)</f>
        <v>1502.89</v>
      </c>
      <c r="O9" s="5"/>
      <c r="P9" s="6">
        <f t="shared" ref="P9:P30" si="1">ROUND(IF(L9=0, IF(J9=0, 0, 1), J9/L9),5)</f>
        <v>1.7864</v>
      </c>
    </row>
    <row r="10" spans="1:16" x14ac:dyDescent="0.3">
      <c r="A10" s="1"/>
      <c r="B10" s="1"/>
      <c r="C10" s="1"/>
      <c r="D10" s="1"/>
      <c r="E10" s="1"/>
      <c r="F10" s="1"/>
      <c r="G10" s="1" t="s">
        <v>9</v>
      </c>
      <c r="H10" s="1"/>
      <c r="I10" s="1"/>
      <c r="J10" s="4">
        <v>155</v>
      </c>
      <c r="K10" s="5"/>
      <c r="L10" s="4">
        <v>4777.78</v>
      </c>
      <c r="M10" s="30">
        <v>8500</v>
      </c>
      <c r="N10" s="4">
        <f t="shared" si="0"/>
        <v>-4622.78</v>
      </c>
      <c r="O10" s="5"/>
      <c r="P10" s="6">
        <f t="shared" si="1"/>
        <v>3.2439999999999997E-2</v>
      </c>
    </row>
    <row r="11" spans="1:16" x14ac:dyDescent="0.3">
      <c r="A11" s="1"/>
      <c r="B11" s="1"/>
      <c r="C11" s="1"/>
      <c r="D11" s="1"/>
      <c r="E11" s="1"/>
      <c r="F11" s="1"/>
      <c r="G11" s="1" t="s">
        <v>10</v>
      </c>
      <c r="H11" s="1"/>
      <c r="I11" s="1"/>
      <c r="J11" s="4">
        <v>0</v>
      </c>
      <c r="K11" s="5"/>
      <c r="L11" s="4">
        <v>716.67</v>
      </c>
      <c r="M11" s="30">
        <v>1250</v>
      </c>
      <c r="N11" s="4">
        <f t="shared" si="0"/>
        <v>-716.67</v>
      </c>
      <c r="O11" s="5"/>
      <c r="P11" s="6">
        <f t="shared" si="1"/>
        <v>0</v>
      </c>
    </row>
    <row r="12" spans="1:16" x14ac:dyDescent="0.3">
      <c r="A12" s="1"/>
      <c r="B12" s="1"/>
      <c r="C12" s="1"/>
      <c r="D12" s="1"/>
      <c r="E12" s="1"/>
      <c r="F12" s="1"/>
      <c r="G12" s="1" t="s">
        <v>11</v>
      </c>
      <c r="H12" s="1"/>
      <c r="I12" s="1"/>
      <c r="J12" s="4">
        <v>1140</v>
      </c>
      <c r="K12" s="5"/>
      <c r="L12" s="4">
        <v>19111.11</v>
      </c>
      <c r="M12" s="30">
        <v>15000</v>
      </c>
      <c r="N12" s="4">
        <f t="shared" si="0"/>
        <v>-17971.11</v>
      </c>
      <c r="O12" s="5"/>
      <c r="P12" s="6">
        <f t="shared" si="1"/>
        <v>5.9650000000000002E-2</v>
      </c>
    </row>
    <row r="13" spans="1:16" x14ac:dyDescent="0.3">
      <c r="A13" s="1"/>
      <c r="B13" s="1"/>
      <c r="C13" s="1"/>
      <c r="D13" s="1"/>
      <c r="E13" s="1"/>
      <c r="F13" s="1"/>
      <c r="G13" s="1" t="s">
        <v>12</v>
      </c>
      <c r="H13" s="1"/>
      <c r="I13" s="1"/>
      <c r="J13" s="4">
        <v>14914.4</v>
      </c>
      <c r="K13" s="5"/>
      <c r="L13" s="4">
        <v>9555.56</v>
      </c>
      <c r="M13" s="30">
        <v>10000</v>
      </c>
      <c r="N13" s="4">
        <f t="shared" si="0"/>
        <v>5358.84</v>
      </c>
      <c r="O13" s="5"/>
      <c r="P13" s="6">
        <f t="shared" si="1"/>
        <v>1.56081</v>
      </c>
    </row>
    <row r="14" spans="1:16" hidden="1" x14ac:dyDescent="0.3">
      <c r="A14" s="1"/>
      <c r="B14" s="1"/>
      <c r="C14" s="1"/>
      <c r="D14" s="1"/>
      <c r="E14" s="1"/>
      <c r="F14" s="1"/>
      <c r="G14" s="1" t="s">
        <v>13</v>
      </c>
      <c r="H14" s="1"/>
      <c r="I14" s="1"/>
      <c r="J14" s="4">
        <v>0</v>
      </c>
      <c r="K14" s="5"/>
      <c r="L14" s="4">
        <v>0</v>
      </c>
      <c r="M14" s="30"/>
      <c r="N14" s="4">
        <f t="shared" si="0"/>
        <v>0</v>
      </c>
      <c r="O14" s="5"/>
      <c r="P14" s="6">
        <f t="shared" si="1"/>
        <v>0</v>
      </c>
    </row>
    <row r="15" spans="1:16" x14ac:dyDescent="0.3">
      <c r="A15" s="1"/>
      <c r="B15" s="1"/>
      <c r="C15" s="1"/>
      <c r="D15" s="1"/>
      <c r="E15" s="1"/>
      <c r="F15" s="1"/>
      <c r="G15" s="1" t="s">
        <v>14</v>
      </c>
      <c r="H15" s="1"/>
      <c r="I15" s="1"/>
      <c r="J15" s="4">
        <v>405</v>
      </c>
      <c r="K15" s="5"/>
      <c r="L15" s="4">
        <v>14333.33</v>
      </c>
      <c r="M15" s="30">
        <v>15000</v>
      </c>
      <c r="N15" s="4">
        <f t="shared" si="0"/>
        <v>-13928.33</v>
      </c>
      <c r="O15" s="5"/>
      <c r="P15" s="6">
        <f t="shared" si="1"/>
        <v>2.826E-2</v>
      </c>
    </row>
    <row r="16" spans="1:16" x14ac:dyDescent="0.3">
      <c r="A16" s="1"/>
      <c r="B16" s="1"/>
      <c r="C16" s="1"/>
      <c r="D16" s="1"/>
      <c r="E16" s="1"/>
      <c r="F16" s="1"/>
      <c r="G16" s="1" t="s">
        <v>15</v>
      </c>
      <c r="H16" s="1"/>
      <c r="I16" s="1"/>
      <c r="J16" s="4">
        <v>0</v>
      </c>
      <c r="K16" s="5"/>
      <c r="L16" s="4">
        <v>6688.89</v>
      </c>
      <c r="M16" s="30">
        <v>7000</v>
      </c>
      <c r="N16" s="4">
        <f t="shared" si="0"/>
        <v>-6688.89</v>
      </c>
      <c r="O16" s="5"/>
      <c r="P16" s="6">
        <f t="shared" si="1"/>
        <v>0</v>
      </c>
    </row>
    <row r="17" spans="1:16" x14ac:dyDescent="0.3">
      <c r="A17" s="1"/>
      <c r="B17" s="1"/>
      <c r="C17" s="1"/>
      <c r="D17" s="1"/>
      <c r="E17" s="1"/>
      <c r="F17" s="1"/>
      <c r="G17" s="1" t="s">
        <v>16</v>
      </c>
      <c r="H17" s="1"/>
      <c r="I17" s="1"/>
      <c r="J17" s="4">
        <v>335</v>
      </c>
      <c r="K17" s="5"/>
      <c r="L17" s="4">
        <v>5733.33</v>
      </c>
      <c r="M17" s="30">
        <v>6000</v>
      </c>
      <c r="N17" s="4">
        <f t="shared" si="0"/>
        <v>-5398.33</v>
      </c>
      <c r="O17" s="5"/>
      <c r="P17" s="6">
        <f t="shared" si="1"/>
        <v>5.8430000000000003E-2</v>
      </c>
    </row>
    <row r="18" spans="1:16" x14ac:dyDescent="0.3">
      <c r="A18" s="1"/>
      <c r="B18" s="1"/>
      <c r="C18" s="1"/>
      <c r="D18" s="1"/>
      <c r="E18" s="1"/>
      <c r="F18" s="1"/>
      <c r="G18" s="1" t="s">
        <v>17</v>
      </c>
      <c r="H18" s="1"/>
      <c r="I18" s="1"/>
      <c r="J18" s="4">
        <v>0</v>
      </c>
      <c r="K18" s="5"/>
      <c r="L18" s="4">
        <v>26000</v>
      </c>
      <c r="M18" s="30">
        <v>50000</v>
      </c>
      <c r="N18" s="4">
        <f t="shared" si="0"/>
        <v>-26000</v>
      </c>
      <c r="O18" s="5"/>
      <c r="P18" s="6">
        <f t="shared" si="1"/>
        <v>0</v>
      </c>
    </row>
    <row r="19" spans="1:16" x14ac:dyDescent="0.3">
      <c r="A19" s="1"/>
      <c r="B19" s="1"/>
      <c r="C19" s="1"/>
      <c r="D19" s="1"/>
      <c r="E19" s="1"/>
      <c r="F19" s="1"/>
      <c r="G19" s="1" t="s">
        <v>18</v>
      </c>
      <c r="H19" s="1"/>
      <c r="I19" s="1"/>
      <c r="J19" s="4">
        <v>0</v>
      </c>
      <c r="K19" s="5"/>
      <c r="L19" s="4">
        <v>36.67</v>
      </c>
      <c r="M19" s="31" t="s">
        <v>958</v>
      </c>
      <c r="N19" s="4">
        <f t="shared" si="0"/>
        <v>-36.67</v>
      </c>
      <c r="O19" s="5"/>
      <c r="P19" s="6">
        <f t="shared" si="1"/>
        <v>0</v>
      </c>
    </row>
    <row r="20" spans="1:16" x14ac:dyDescent="0.3">
      <c r="A20" s="1"/>
      <c r="B20" s="1"/>
      <c r="C20" s="1"/>
      <c r="D20" s="1"/>
      <c r="E20" s="1"/>
      <c r="F20" s="1"/>
      <c r="G20" s="1" t="s">
        <v>19</v>
      </c>
      <c r="H20" s="1"/>
      <c r="I20" s="1"/>
      <c r="J20" s="4">
        <v>0</v>
      </c>
      <c r="K20" s="5"/>
      <c r="L20" s="4">
        <v>0</v>
      </c>
      <c r="M20" s="30"/>
      <c r="N20" s="4">
        <f t="shared" si="0"/>
        <v>0</v>
      </c>
      <c r="O20" s="5"/>
      <c r="P20" s="6">
        <f t="shared" si="1"/>
        <v>0</v>
      </c>
    </row>
    <row r="21" spans="1:16" x14ac:dyDescent="0.3">
      <c r="A21" s="1"/>
      <c r="B21" s="1"/>
      <c r="C21" s="1"/>
      <c r="D21" s="1"/>
      <c r="E21" s="1"/>
      <c r="F21" s="1"/>
      <c r="G21" s="1" t="s">
        <v>20</v>
      </c>
      <c r="H21" s="1"/>
      <c r="I21" s="1"/>
      <c r="J21" s="4">
        <v>0</v>
      </c>
      <c r="K21" s="5"/>
      <c r="L21" s="4">
        <v>4333.33</v>
      </c>
      <c r="M21" s="30">
        <v>2000</v>
      </c>
      <c r="N21" s="4">
        <f t="shared" si="0"/>
        <v>-4333.33</v>
      </c>
      <c r="O21" s="5"/>
      <c r="P21" s="6">
        <f t="shared" si="1"/>
        <v>0</v>
      </c>
    </row>
    <row r="22" spans="1:16" x14ac:dyDescent="0.3">
      <c r="A22" s="1"/>
      <c r="B22" s="1"/>
      <c r="C22" s="1"/>
      <c r="D22" s="1"/>
      <c r="E22" s="1"/>
      <c r="F22" s="1"/>
      <c r="G22" s="1" t="s">
        <v>973</v>
      </c>
      <c r="H22" s="1"/>
      <c r="I22" s="1"/>
      <c r="J22" s="4">
        <v>1661.13</v>
      </c>
      <c r="K22" s="5"/>
      <c r="L22" s="4">
        <v>9111.11</v>
      </c>
      <c r="M22" s="30">
        <v>7500</v>
      </c>
      <c r="N22" s="4">
        <f t="shared" si="0"/>
        <v>-7449.98</v>
      </c>
      <c r="O22" s="5"/>
      <c r="P22" s="6">
        <f t="shared" si="1"/>
        <v>0.18232000000000001</v>
      </c>
    </row>
    <row r="23" spans="1:16" x14ac:dyDescent="0.3">
      <c r="A23" s="1"/>
      <c r="B23" s="1"/>
      <c r="C23" s="1"/>
      <c r="D23" s="1"/>
      <c r="E23" s="1"/>
      <c r="F23" s="1"/>
      <c r="G23" s="1" t="s">
        <v>21</v>
      </c>
      <c r="H23" s="1"/>
      <c r="I23" s="1"/>
      <c r="J23" s="4">
        <v>0</v>
      </c>
      <c r="K23" s="5"/>
      <c r="L23" s="4">
        <v>8000</v>
      </c>
      <c r="M23" s="32">
        <v>2000</v>
      </c>
      <c r="N23" s="4">
        <f t="shared" si="0"/>
        <v>-8000</v>
      </c>
      <c r="O23" s="5"/>
      <c r="P23" s="6">
        <f t="shared" si="1"/>
        <v>0</v>
      </c>
    </row>
    <row r="24" spans="1:16" hidden="1" x14ac:dyDescent="0.3">
      <c r="A24" s="1"/>
      <c r="B24" s="1"/>
      <c r="C24" s="1"/>
      <c r="D24" s="1"/>
      <c r="E24" s="1"/>
      <c r="F24" s="1"/>
      <c r="G24" s="1" t="s">
        <v>22</v>
      </c>
      <c r="H24" s="1"/>
      <c r="I24" s="1"/>
      <c r="J24" s="4">
        <v>0</v>
      </c>
      <c r="K24" s="5"/>
      <c r="L24" s="4">
        <v>0</v>
      </c>
      <c r="M24" s="30"/>
      <c r="N24" s="4">
        <f t="shared" si="0"/>
        <v>0</v>
      </c>
      <c r="O24" s="5"/>
      <c r="P24" s="6">
        <f t="shared" si="1"/>
        <v>0</v>
      </c>
    </row>
    <row r="25" spans="1:16" x14ac:dyDescent="0.3">
      <c r="A25" s="1"/>
      <c r="B25" s="1"/>
      <c r="C25" s="1"/>
      <c r="D25" s="1"/>
      <c r="E25" s="1"/>
      <c r="F25" s="1"/>
      <c r="G25" s="1" t="s">
        <v>23</v>
      </c>
      <c r="H25" s="1"/>
      <c r="I25" s="1"/>
      <c r="J25" s="4">
        <v>0</v>
      </c>
      <c r="K25" s="5"/>
      <c r="L25" s="4">
        <v>433.33</v>
      </c>
      <c r="M25" s="30" t="s">
        <v>959</v>
      </c>
      <c r="N25" s="4">
        <f t="shared" si="0"/>
        <v>-433.33</v>
      </c>
      <c r="O25" s="5"/>
      <c r="P25" s="6">
        <f t="shared" si="1"/>
        <v>0</v>
      </c>
    </row>
    <row r="26" spans="1:16" hidden="1" x14ac:dyDescent="0.3">
      <c r="A26" s="1"/>
      <c r="B26" s="1"/>
      <c r="C26" s="1"/>
      <c r="D26" s="1"/>
      <c r="E26" s="1"/>
      <c r="F26" s="1"/>
      <c r="G26" s="1" t="s">
        <v>24</v>
      </c>
      <c r="H26" s="1"/>
      <c r="I26" s="1"/>
      <c r="J26" s="4">
        <v>0</v>
      </c>
      <c r="K26" s="5"/>
      <c r="L26" s="4">
        <v>0</v>
      </c>
      <c r="M26" s="30"/>
      <c r="N26" s="4">
        <f t="shared" si="0"/>
        <v>0</v>
      </c>
      <c r="O26" s="5"/>
      <c r="P26" s="6">
        <f t="shared" si="1"/>
        <v>0</v>
      </c>
    </row>
    <row r="27" spans="1:16" x14ac:dyDescent="0.3">
      <c r="A27" s="1"/>
      <c r="B27" s="1"/>
      <c r="C27" s="1"/>
      <c r="D27" s="1"/>
      <c r="E27" s="1"/>
      <c r="F27" s="1"/>
      <c r="G27" s="1" t="s">
        <v>25</v>
      </c>
      <c r="H27" s="1"/>
      <c r="I27" s="1"/>
      <c r="J27" s="4">
        <v>0</v>
      </c>
      <c r="K27" s="23"/>
      <c r="L27" s="4">
        <v>3466.67</v>
      </c>
      <c r="M27" s="30">
        <v>4000</v>
      </c>
      <c r="N27" s="4">
        <f t="shared" si="0"/>
        <v>-3466.67</v>
      </c>
      <c r="O27" s="5"/>
      <c r="P27" s="6">
        <f t="shared" si="1"/>
        <v>0</v>
      </c>
    </row>
    <row r="28" spans="1:16" hidden="1" x14ac:dyDescent="0.3">
      <c r="A28" s="1"/>
      <c r="B28" s="1"/>
      <c r="C28" s="1"/>
      <c r="D28" s="1"/>
      <c r="E28" s="1"/>
      <c r="F28" s="1"/>
      <c r="G28" s="1" t="s">
        <v>26</v>
      </c>
      <c r="H28" s="1"/>
      <c r="I28" s="1"/>
      <c r="J28" s="4">
        <v>0</v>
      </c>
      <c r="K28" s="5"/>
      <c r="L28" s="4">
        <v>0</v>
      </c>
      <c r="M28" s="28"/>
      <c r="N28" s="4">
        <f t="shared" si="0"/>
        <v>0</v>
      </c>
      <c r="O28" s="5"/>
      <c r="P28" s="6">
        <f t="shared" si="1"/>
        <v>0</v>
      </c>
    </row>
    <row r="29" spans="1:16" ht="15" hidden="1" thickBot="1" x14ac:dyDescent="0.35">
      <c r="A29" s="1"/>
      <c r="B29" s="1"/>
      <c r="C29" s="1"/>
      <c r="D29" s="1"/>
      <c r="E29" s="1"/>
      <c r="F29" s="1"/>
      <c r="G29" s="1" t="s">
        <v>27</v>
      </c>
      <c r="H29" s="1"/>
      <c r="I29" s="1"/>
      <c r="J29" s="7">
        <v>0</v>
      </c>
      <c r="K29" s="5"/>
      <c r="L29" s="7">
        <v>0</v>
      </c>
      <c r="M29" s="28">
        <f>SUM(L29)</f>
        <v>0</v>
      </c>
      <c r="N29" s="7">
        <f t="shared" si="0"/>
        <v>0</v>
      </c>
      <c r="O29" s="5"/>
      <c r="P29" s="8">
        <f t="shared" si="1"/>
        <v>0</v>
      </c>
    </row>
    <row r="30" spans="1:16" x14ac:dyDescent="0.3">
      <c r="A30" s="1"/>
      <c r="B30" s="1"/>
      <c r="C30" s="1"/>
      <c r="D30" s="1"/>
      <c r="E30" s="1"/>
      <c r="F30" s="1" t="s">
        <v>28</v>
      </c>
      <c r="G30" s="1"/>
      <c r="H30" s="1"/>
      <c r="I30" s="1"/>
      <c r="J30" s="24">
        <f>ROUND(SUM(J8:J29),5)</f>
        <v>22024.53</v>
      </c>
      <c r="K30" s="1"/>
      <c r="L30" s="24">
        <f>ROUND(SUM(L8:L29),5)</f>
        <v>114208.89</v>
      </c>
      <c r="M30" s="33">
        <f>1500+8500+1250+15000+10000+15000+7000+6000+50000+50+2000+7500+2000+500+4000</f>
        <v>130300</v>
      </c>
      <c r="N30" s="4">
        <f t="shared" si="0"/>
        <v>-92184.36</v>
      </c>
      <c r="O30" s="5"/>
      <c r="P30" s="6">
        <f t="shared" si="1"/>
        <v>0.19284000000000001</v>
      </c>
    </row>
    <row r="31" spans="1:16" x14ac:dyDescent="0.3">
      <c r="A31" s="1"/>
      <c r="B31" s="1"/>
      <c r="C31" s="1"/>
      <c r="D31" s="1"/>
      <c r="E31" s="1"/>
      <c r="F31" s="1" t="s">
        <v>29</v>
      </c>
      <c r="G31" s="1"/>
      <c r="H31" s="1"/>
      <c r="I31" s="1"/>
      <c r="J31" s="4"/>
      <c r="K31" s="5"/>
      <c r="L31" s="4"/>
      <c r="M31" s="27"/>
      <c r="N31" s="4"/>
      <c r="O31" s="5"/>
      <c r="P31" s="6"/>
    </row>
    <row r="32" spans="1:16" x14ac:dyDescent="0.3">
      <c r="A32" s="1"/>
      <c r="B32" s="1"/>
      <c r="C32" s="1"/>
      <c r="D32" s="1"/>
      <c r="E32" s="1"/>
      <c r="F32" s="1"/>
      <c r="G32" s="1" t="s">
        <v>30</v>
      </c>
      <c r="H32" s="1"/>
      <c r="I32" s="1"/>
      <c r="J32" s="4">
        <v>0</v>
      </c>
      <c r="K32" s="5"/>
      <c r="L32" s="4">
        <v>0</v>
      </c>
      <c r="M32" s="27"/>
      <c r="N32" s="4">
        <f>ROUND((J32-L32),5)</f>
        <v>0</v>
      </c>
      <c r="O32" s="5"/>
      <c r="P32" s="6">
        <f>ROUND(IF(L32=0, IF(J32=0, 0, 1), J32/L32),5)</f>
        <v>0</v>
      </c>
    </row>
    <row r="33" spans="1:16" x14ac:dyDescent="0.3">
      <c r="A33" s="1"/>
      <c r="B33" s="1"/>
      <c r="C33" s="1"/>
      <c r="D33" s="1"/>
      <c r="E33" s="1"/>
      <c r="F33" s="1"/>
      <c r="G33" s="1" t="s">
        <v>31</v>
      </c>
      <c r="H33" s="1"/>
      <c r="I33" s="1"/>
      <c r="J33" s="4"/>
      <c r="K33" s="5"/>
      <c r="L33" s="4"/>
      <c r="M33" s="27"/>
      <c r="N33" s="4"/>
      <c r="O33" s="5"/>
      <c r="P33" s="6"/>
    </row>
    <row r="34" spans="1:16" x14ac:dyDescent="0.3">
      <c r="A34" s="1"/>
      <c r="B34" s="1"/>
      <c r="C34" s="1"/>
      <c r="D34" s="1"/>
      <c r="E34" s="1"/>
      <c r="F34" s="1"/>
      <c r="G34" s="1"/>
      <c r="H34" s="1" t="s">
        <v>32</v>
      </c>
      <c r="I34" s="1"/>
      <c r="J34" s="4">
        <v>0</v>
      </c>
      <c r="K34" s="5"/>
      <c r="L34" s="4">
        <v>0</v>
      </c>
      <c r="M34" s="27"/>
      <c r="N34" s="4">
        <f t="shared" ref="N34:N51" si="2">ROUND((J34-L34),5)</f>
        <v>0</v>
      </c>
      <c r="O34" s="5"/>
      <c r="P34" s="6">
        <f t="shared" ref="P34:P51" si="3">ROUND(IF(L34=0, IF(J34=0, 0, 1), J34/L34),5)</f>
        <v>0</v>
      </c>
    </row>
    <row r="35" spans="1:16" x14ac:dyDescent="0.3">
      <c r="A35" s="1"/>
      <c r="B35" s="1"/>
      <c r="C35" s="1"/>
      <c r="D35" s="1"/>
      <c r="E35" s="1"/>
      <c r="F35" s="1"/>
      <c r="G35" s="1"/>
      <c r="H35" s="1" t="s">
        <v>33</v>
      </c>
      <c r="I35" s="1"/>
      <c r="J35" s="4">
        <v>123766.38</v>
      </c>
      <c r="K35" s="5"/>
      <c r="L35" s="4">
        <v>167222.22</v>
      </c>
      <c r="M35" s="29">
        <v>180000</v>
      </c>
      <c r="N35" s="4">
        <f t="shared" si="2"/>
        <v>-43455.839999999997</v>
      </c>
      <c r="O35" s="5"/>
      <c r="P35" s="6">
        <f t="shared" si="3"/>
        <v>0.74012999999999995</v>
      </c>
    </row>
    <row r="36" spans="1:16" x14ac:dyDescent="0.3">
      <c r="A36" s="1"/>
      <c r="B36" s="1"/>
      <c r="C36" s="1"/>
      <c r="D36" s="1"/>
      <c r="E36" s="1"/>
      <c r="F36" s="1"/>
      <c r="G36" s="1"/>
      <c r="H36" s="1" t="s">
        <v>974</v>
      </c>
      <c r="I36" s="1"/>
      <c r="J36" s="4">
        <v>0</v>
      </c>
      <c r="K36" s="5"/>
      <c r="L36" s="4">
        <v>0</v>
      </c>
      <c r="M36" s="27"/>
      <c r="N36" s="4">
        <f t="shared" si="2"/>
        <v>0</v>
      </c>
      <c r="O36" s="5"/>
      <c r="P36" s="6">
        <f t="shared" si="3"/>
        <v>0</v>
      </c>
    </row>
    <row r="37" spans="1:16" ht="15" thickBot="1" x14ac:dyDescent="0.35">
      <c r="A37" s="1"/>
      <c r="B37" s="1"/>
      <c r="C37" s="1"/>
      <c r="D37" s="1"/>
      <c r="E37" s="1"/>
      <c r="F37" s="1"/>
      <c r="G37" s="1"/>
      <c r="H37" s="1" t="s">
        <v>31</v>
      </c>
      <c r="I37" s="1"/>
      <c r="J37" s="7">
        <v>0</v>
      </c>
      <c r="K37" s="5"/>
      <c r="L37" s="7">
        <v>0</v>
      </c>
      <c r="M37" s="27"/>
      <c r="N37" s="7">
        <f t="shared" si="2"/>
        <v>0</v>
      </c>
      <c r="O37" s="5"/>
      <c r="P37" s="8">
        <f t="shared" si="3"/>
        <v>0</v>
      </c>
    </row>
    <row r="38" spans="1:16" x14ac:dyDescent="0.3">
      <c r="A38" s="1"/>
      <c r="B38" s="1"/>
      <c r="C38" s="1"/>
      <c r="D38" s="1"/>
      <c r="E38" s="1"/>
      <c r="F38" s="1"/>
      <c r="G38" s="1" t="s">
        <v>34</v>
      </c>
      <c r="H38" s="1"/>
      <c r="I38" s="1"/>
      <c r="J38" s="4">
        <f>ROUND(SUM(J33:J37),5)</f>
        <v>123766.38</v>
      </c>
      <c r="K38" s="5"/>
      <c r="L38" s="4">
        <f>ROUND(SUM(L33:L37),5)</f>
        <v>167222.22</v>
      </c>
      <c r="M38" s="33">
        <v>180000</v>
      </c>
      <c r="N38" s="4">
        <f t="shared" si="2"/>
        <v>-43455.839999999997</v>
      </c>
      <c r="O38" s="5"/>
      <c r="P38" s="6">
        <f t="shared" si="3"/>
        <v>0.74012999999999995</v>
      </c>
    </row>
    <row r="39" spans="1:16" x14ac:dyDescent="0.3">
      <c r="A39" s="1"/>
      <c r="B39" s="1"/>
      <c r="C39" s="1"/>
      <c r="D39" s="1"/>
      <c r="E39" s="1"/>
      <c r="F39" s="1"/>
      <c r="G39" s="1" t="s">
        <v>35</v>
      </c>
      <c r="H39" s="1"/>
      <c r="I39" s="1"/>
      <c r="J39" s="4">
        <v>0</v>
      </c>
      <c r="K39" s="5"/>
      <c r="L39" s="4">
        <v>0</v>
      </c>
      <c r="M39" s="27"/>
      <c r="N39" s="4">
        <f t="shared" si="2"/>
        <v>0</v>
      </c>
      <c r="O39" s="5"/>
      <c r="P39" s="6">
        <f t="shared" si="3"/>
        <v>0</v>
      </c>
    </row>
    <row r="40" spans="1:16" x14ac:dyDescent="0.3">
      <c r="A40" s="1"/>
      <c r="B40" s="1"/>
      <c r="C40" s="1"/>
      <c r="D40" s="1"/>
      <c r="E40" s="1"/>
      <c r="F40" s="1"/>
      <c r="G40" s="1" t="s">
        <v>36</v>
      </c>
      <c r="H40" s="1"/>
      <c r="I40" s="1"/>
      <c r="J40" s="4">
        <v>0</v>
      </c>
      <c r="K40" s="5"/>
      <c r="L40" s="4">
        <v>0</v>
      </c>
      <c r="M40" s="27"/>
      <c r="N40" s="4">
        <f t="shared" si="2"/>
        <v>0</v>
      </c>
      <c r="O40" s="5"/>
      <c r="P40" s="6">
        <f t="shared" si="3"/>
        <v>0</v>
      </c>
    </row>
    <row r="41" spans="1:16" x14ac:dyDescent="0.3">
      <c r="A41" s="1"/>
      <c r="B41" s="1"/>
      <c r="C41" s="1"/>
      <c r="D41" s="1"/>
      <c r="E41" s="1"/>
      <c r="F41" s="1"/>
      <c r="G41" s="1" t="s">
        <v>37</v>
      </c>
      <c r="H41" s="1"/>
      <c r="I41" s="1"/>
      <c r="J41" s="4">
        <v>2765</v>
      </c>
      <c r="K41" s="5"/>
      <c r="L41" s="4">
        <v>5255.56</v>
      </c>
      <c r="M41" s="28" t="s">
        <v>961</v>
      </c>
      <c r="N41" s="4">
        <f t="shared" si="2"/>
        <v>-2490.56</v>
      </c>
      <c r="O41" s="5"/>
      <c r="P41" s="6">
        <f t="shared" si="3"/>
        <v>0.52610999999999997</v>
      </c>
    </row>
    <row r="42" spans="1:16" x14ac:dyDescent="0.3">
      <c r="A42" s="1"/>
      <c r="B42" s="1"/>
      <c r="C42" s="1"/>
      <c r="D42" s="1"/>
      <c r="E42" s="1"/>
      <c r="F42" s="1"/>
      <c r="G42" s="1" t="s">
        <v>38</v>
      </c>
      <c r="H42" s="1"/>
      <c r="I42" s="1"/>
      <c r="J42" s="4">
        <v>1950</v>
      </c>
      <c r="K42" s="5"/>
      <c r="L42" s="4">
        <v>5255.56</v>
      </c>
      <c r="M42" s="28" t="s">
        <v>961</v>
      </c>
      <c r="N42" s="4">
        <f t="shared" si="2"/>
        <v>-3305.56</v>
      </c>
      <c r="O42" s="5"/>
      <c r="P42" s="6">
        <f t="shared" si="3"/>
        <v>0.37103999999999998</v>
      </c>
    </row>
    <row r="43" spans="1:16" hidden="1" x14ac:dyDescent="0.3">
      <c r="A43" s="1"/>
      <c r="B43" s="1"/>
      <c r="C43" s="1"/>
      <c r="D43" s="1"/>
      <c r="E43" s="1"/>
      <c r="F43" s="1"/>
      <c r="G43" s="1" t="s">
        <v>39</v>
      </c>
      <c r="H43" s="1"/>
      <c r="I43" s="1"/>
      <c r="J43" s="4">
        <v>0</v>
      </c>
      <c r="K43" s="5"/>
      <c r="L43" s="4">
        <v>0</v>
      </c>
      <c r="M43" s="27"/>
      <c r="N43" s="4">
        <f t="shared" si="2"/>
        <v>0</v>
      </c>
      <c r="O43" s="5"/>
      <c r="P43" s="6">
        <f t="shared" si="3"/>
        <v>0</v>
      </c>
    </row>
    <row r="44" spans="1:16" hidden="1" x14ac:dyDescent="0.3">
      <c r="A44" s="1"/>
      <c r="B44" s="1"/>
      <c r="C44" s="1"/>
      <c r="D44" s="1"/>
      <c r="E44" s="1"/>
      <c r="F44" s="1"/>
      <c r="G44" s="1" t="s">
        <v>40</v>
      </c>
      <c r="H44" s="1"/>
      <c r="I44" s="1"/>
      <c r="J44" s="4">
        <v>0</v>
      </c>
      <c r="K44" s="5"/>
      <c r="L44" s="4">
        <v>0</v>
      </c>
      <c r="M44" s="27"/>
      <c r="N44" s="4">
        <f t="shared" si="2"/>
        <v>0</v>
      </c>
      <c r="O44" s="5"/>
      <c r="P44" s="6">
        <f t="shared" si="3"/>
        <v>0</v>
      </c>
    </row>
    <row r="45" spans="1:16" hidden="1" x14ac:dyDescent="0.3">
      <c r="A45" s="1"/>
      <c r="B45" s="1"/>
      <c r="C45" s="1"/>
      <c r="D45" s="1"/>
      <c r="E45" s="1"/>
      <c r="F45" s="1"/>
      <c r="G45" s="1" t="s">
        <v>41</v>
      </c>
      <c r="H45" s="1"/>
      <c r="I45" s="1"/>
      <c r="J45" s="4">
        <v>0</v>
      </c>
      <c r="K45" s="5"/>
      <c r="L45" s="4">
        <v>0</v>
      </c>
      <c r="M45" s="27"/>
      <c r="N45" s="4">
        <f t="shared" si="2"/>
        <v>0</v>
      </c>
      <c r="O45" s="5"/>
      <c r="P45" s="6">
        <f t="shared" si="3"/>
        <v>0</v>
      </c>
    </row>
    <row r="46" spans="1:16" hidden="1" x14ac:dyDescent="0.3">
      <c r="A46" s="1"/>
      <c r="B46" s="1"/>
      <c r="C46" s="1"/>
      <c r="D46" s="1"/>
      <c r="E46" s="1"/>
      <c r="F46" s="1"/>
      <c r="G46" s="1" t="s">
        <v>42</v>
      </c>
      <c r="H46" s="1"/>
      <c r="I46" s="1"/>
      <c r="J46" s="4">
        <v>0</v>
      </c>
      <c r="K46" s="5"/>
      <c r="L46" s="4">
        <v>0</v>
      </c>
      <c r="M46" s="27"/>
      <c r="N46" s="4">
        <f t="shared" si="2"/>
        <v>0</v>
      </c>
      <c r="O46" s="5"/>
      <c r="P46" s="6">
        <f t="shared" si="3"/>
        <v>0</v>
      </c>
    </row>
    <row r="47" spans="1:16" hidden="1" x14ac:dyDescent="0.3">
      <c r="A47" s="1"/>
      <c r="B47" s="1"/>
      <c r="C47" s="1"/>
      <c r="D47" s="1"/>
      <c r="E47" s="1"/>
      <c r="F47" s="1"/>
      <c r="G47" s="1" t="s">
        <v>43</v>
      </c>
      <c r="H47" s="1"/>
      <c r="I47" s="1"/>
      <c r="J47" s="4">
        <v>0</v>
      </c>
      <c r="K47" s="5"/>
      <c r="L47" s="4">
        <v>0</v>
      </c>
      <c r="M47" s="27"/>
      <c r="N47" s="4">
        <f t="shared" si="2"/>
        <v>0</v>
      </c>
      <c r="O47" s="5"/>
      <c r="P47" s="6">
        <f t="shared" si="3"/>
        <v>0</v>
      </c>
    </row>
    <row r="48" spans="1:16" hidden="1" x14ac:dyDescent="0.3">
      <c r="A48" s="1"/>
      <c r="B48" s="1"/>
      <c r="C48" s="1"/>
      <c r="D48" s="1"/>
      <c r="E48" s="1"/>
      <c r="F48" s="1"/>
      <c r="G48" s="1" t="s">
        <v>44</v>
      </c>
      <c r="H48" s="1"/>
      <c r="I48" s="1"/>
      <c r="J48" s="4">
        <v>0</v>
      </c>
      <c r="K48" s="5"/>
      <c r="L48" s="4">
        <v>0</v>
      </c>
      <c r="M48" s="27"/>
      <c r="N48" s="4">
        <f t="shared" si="2"/>
        <v>0</v>
      </c>
      <c r="O48" s="5"/>
      <c r="P48" s="6">
        <f t="shared" si="3"/>
        <v>0</v>
      </c>
    </row>
    <row r="49" spans="1:16" hidden="1" x14ac:dyDescent="0.3">
      <c r="A49" s="1"/>
      <c r="B49" s="1"/>
      <c r="C49" s="1"/>
      <c r="D49" s="1"/>
      <c r="E49" s="1"/>
      <c r="F49" s="1"/>
      <c r="G49" s="1" t="s">
        <v>45</v>
      </c>
      <c r="H49" s="1"/>
      <c r="I49" s="1"/>
      <c r="J49" s="4">
        <v>0</v>
      </c>
      <c r="K49" s="5"/>
      <c r="L49" s="4">
        <v>0</v>
      </c>
      <c r="M49" s="27"/>
      <c r="N49" s="4">
        <f t="shared" si="2"/>
        <v>0</v>
      </c>
      <c r="O49" s="5"/>
      <c r="P49" s="6">
        <f t="shared" si="3"/>
        <v>0</v>
      </c>
    </row>
    <row r="50" spans="1:16" ht="15" thickBot="1" x14ac:dyDescent="0.35">
      <c r="A50" s="1"/>
      <c r="B50" s="1"/>
      <c r="C50" s="1"/>
      <c r="D50" s="1"/>
      <c r="E50" s="1"/>
      <c r="F50" s="1"/>
      <c r="G50" s="1" t="s">
        <v>46</v>
      </c>
      <c r="H50" s="1"/>
      <c r="I50" s="1"/>
      <c r="J50" s="7">
        <v>0</v>
      </c>
      <c r="K50" s="5"/>
      <c r="L50" s="7">
        <v>0</v>
      </c>
      <c r="M50" s="27" t="s">
        <v>962</v>
      </c>
      <c r="N50" s="7">
        <f t="shared" si="2"/>
        <v>0</v>
      </c>
      <c r="O50" s="5"/>
      <c r="P50" s="8">
        <f t="shared" si="3"/>
        <v>0</v>
      </c>
    </row>
    <row r="51" spans="1:16" x14ac:dyDescent="0.3">
      <c r="A51" s="1"/>
      <c r="B51" s="1"/>
      <c r="C51" s="1"/>
      <c r="D51" s="1"/>
      <c r="E51" s="1"/>
      <c r="F51" s="1" t="s">
        <v>47</v>
      </c>
      <c r="G51" s="1"/>
      <c r="H51" s="1"/>
      <c r="I51" s="1"/>
      <c r="J51" s="4">
        <f>ROUND(SUM(J31:J32)+SUM(J38:J50),5)</f>
        <v>128481.38</v>
      </c>
      <c r="K51" s="5"/>
      <c r="L51" s="4">
        <f>ROUND(SUM(L31:L32)+SUM(L38:L50),5)</f>
        <v>177733.34</v>
      </c>
      <c r="M51" s="33">
        <f>180000+5500+5500</f>
        <v>191000</v>
      </c>
      <c r="N51" s="4">
        <f t="shared" si="2"/>
        <v>-49251.96</v>
      </c>
      <c r="O51" s="5"/>
      <c r="P51" s="6">
        <f t="shared" si="3"/>
        <v>0.72289000000000003</v>
      </c>
    </row>
    <row r="52" spans="1:16" x14ac:dyDescent="0.3">
      <c r="A52" s="1"/>
      <c r="B52" s="1"/>
      <c r="C52" s="1"/>
      <c r="D52" s="1"/>
      <c r="E52" s="1"/>
      <c r="F52" s="1" t="s">
        <v>48</v>
      </c>
      <c r="G52" s="1"/>
      <c r="H52" s="1"/>
      <c r="I52" s="1"/>
      <c r="J52" s="4"/>
      <c r="K52" s="5"/>
      <c r="L52" s="4"/>
      <c r="M52" s="29"/>
      <c r="N52" s="4"/>
      <c r="O52" s="5"/>
      <c r="P52" s="6"/>
    </row>
    <row r="53" spans="1:16" x14ac:dyDescent="0.3">
      <c r="A53" s="1"/>
      <c r="B53" s="1"/>
      <c r="C53" s="1"/>
      <c r="D53" s="1"/>
      <c r="E53" s="1"/>
      <c r="F53" s="1"/>
      <c r="G53" s="1" t="s">
        <v>49</v>
      </c>
      <c r="H53" s="1"/>
      <c r="I53" s="1"/>
      <c r="J53" s="4">
        <v>3950</v>
      </c>
      <c r="K53" s="5"/>
      <c r="L53" s="4">
        <v>14333.33</v>
      </c>
      <c r="M53" s="29">
        <v>10000</v>
      </c>
      <c r="N53" s="4">
        <f>ROUND((J53-L53),5)</f>
        <v>-10383.33</v>
      </c>
      <c r="O53" s="5"/>
      <c r="P53" s="6">
        <f>ROUND(IF(L53=0, IF(J53=0, 0, 1), J53/L53),5)</f>
        <v>0.27557999999999999</v>
      </c>
    </row>
    <row r="54" spans="1:16" x14ac:dyDescent="0.3">
      <c r="A54" s="1"/>
      <c r="B54" s="1"/>
      <c r="C54" s="1"/>
      <c r="D54" s="1"/>
      <c r="E54" s="1"/>
      <c r="F54" s="1"/>
      <c r="G54" s="1" t="s">
        <v>50</v>
      </c>
      <c r="H54" s="1"/>
      <c r="I54" s="1"/>
      <c r="J54" s="4">
        <v>0</v>
      </c>
      <c r="K54" s="5"/>
      <c r="L54" s="4">
        <v>1911.09</v>
      </c>
      <c r="M54" s="29">
        <v>2000</v>
      </c>
      <c r="N54" s="4">
        <f>ROUND((J54-L54),5)</f>
        <v>-1911.09</v>
      </c>
      <c r="O54" s="5"/>
      <c r="P54" s="6">
        <f>ROUND(IF(L54=0, IF(J54=0, 0, 1), J54/L54),5)</f>
        <v>0</v>
      </c>
    </row>
    <row r="55" spans="1:16" x14ac:dyDescent="0.3">
      <c r="A55" s="1"/>
      <c r="B55" s="1"/>
      <c r="C55" s="1"/>
      <c r="D55" s="1"/>
      <c r="E55" s="1"/>
      <c r="F55" s="1"/>
      <c r="G55" s="1" t="s">
        <v>51</v>
      </c>
      <c r="H55" s="1"/>
      <c r="I55" s="1"/>
      <c r="J55" s="4">
        <v>0</v>
      </c>
      <c r="K55" s="5"/>
      <c r="L55" s="4">
        <v>0</v>
      </c>
      <c r="M55" s="29"/>
      <c r="N55" s="4">
        <f>ROUND((J55-L55),5)</f>
        <v>0</v>
      </c>
      <c r="O55" s="5"/>
      <c r="P55" s="6">
        <f>ROUND(IF(L55=0, IF(J55=0, 0, 1), J55/L55),5)</f>
        <v>0</v>
      </c>
    </row>
    <row r="56" spans="1:16" ht="15" thickBot="1" x14ac:dyDescent="0.35">
      <c r="A56" s="1"/>
      <c r="B56" s="1"/>
      <c r="C56" s="1"/>
      <c r="D56" s="1"/>
      <c r="E56" s="1"/>
      <c r="F56" s="1"/>
      <c r="G56" s="1" t="s">
        <v>52</v>
      </c>
      <c r="H56" s="1"/>
      <c r="I56" s="1"/>
      <c r="J56" s="7">
        <v>0</v>
      </c>
      <c r="K56" s="5"/>
      <c r="L56" s="7">
        <v>0</v>
      </c>
      <c r="M56" s="34"/>
      <c r="N56" s="7">
        <f>ROUND((J56-L56),5)</f>
        <v>0</v>
      </c>
      <c r="O56" s="5"/>
      <c r="P56" s="8">
        <f>ROUND(IF(L56=0, IF(J56=0, 0, 1), J56/L56),5)</f>
        <v>0</v>
      </c>
    </row>
    <row r="57" spans="1:16" x14ac:dyDescent="0.3">
      <c r="A57" s="1"/>
      <c r="B57" s="1"/>
      <c r="C57" s="1"/>
      <c r="D57" s="1"/>
      <c r="E57" s="1"/>
      <c r="F57" s="1" t="s">
        <v>53</v>
      </c>
      <c r="G57" s="1"/>
      <c r="H57" s="1"/>
      <c r="I57" s="1"/>
      <c r="J57" s="4">
        <f>ROUND(SUM(J52:J56),5)</f>
        <v>3950</v>
      </c>
      <c r="K57" s="5"/>
      <c r="L57" s="4">
        <f>ROUND(SUM(L52:L56),5)</f>
        <v>16244.42</v>
      </c>
      <c r="M57" s="33">
        <f>10000+2000</f>
        <v>12000</v>
      </c>
      <c r="N57" s="4">
        <f>ROUND((J57-L57),5)</f>
        <v>-12294.42</v>
      </c>
      <c r="O57" s="5"/>
      <c r="P57" s="6">
        <f>ROUND(IF(L57=0, IF(J57=0, 0, 1), J57/L57),5)</f>
        <v>0.24315999999999999</v>
      </c>
    </row>
    <row r="58" spans="1:16" x14ac:dyDescent="0.3">
      <c r="A58" s="1"/>
      <c r="B58" s="1"/>
      <c r="C58" s="1"/>
      <c r="D58" s="1"/>
      <c r="E58" s="1"/>
      <c r="F58" s="1" t="s">
        <v>54</v>
      </c>
      <c r="G58" s="1"/>
      <c r="H58" s="1"/>
      <c r="I58" s="1"/>
      <c r="J58" s="4"/>
      <c r="K58" s="5"/>
      <c r="L58" s="4"/>
      <c r="M58" s="29"/>
      <c r="N58" s="4"/>
      <c r="O58" s="5"/>
      <c r="P58" s="6"/>
    </row>
    <row r="59" spans="1:16" x14ac:dyDescent="0.3">
      <c r="A59" s="1"/>
      <c r="B59" s="1"/>
      <c r="C59" s="1"/>
      <c r="D59" s="1"/>
      <c r="E59" s="1"/>
      <c r="F59" s="1"/>
      <c r="G59" s="1" t="s">
        <v>55</v>
      </c>
      <c r="H59" s="1"/>
      <c r="I59" s="1"/>
      <c r="J59" s="4"/>
      <c r="K59" s="5"/>
      <c r="L59" s="4"/>
      <c r="M59" s="29"/>
      <c r="N59" s="4"/>
      <c r="O59" s="5"/>
      <c r="P59" s="6"/>
    </row>
    <row r="60" spans="1:16" x14ac:dyDescent="0.3">
      <c r="A60" s="1"/>
      <c r="B60" s="1"/>
      <c r="C60" s="1"/>
      <c r="D60" s="1"/>
      <c r="E60" s="1"/>
      <c r="F60" s="1"/>
      <c r="G60" s="1"/>
      <c r="H60" s="1" t="s">
        <v>56</v>
      </c>
      <c r="I60" s="1"/>
      <c r="J60" s="4">
        <v>2625.65</v>
      </c>
      <c r="K60" s="5"/>
      <c r="L60" s="4">
        <v>955.56</v>
      </c>
      <c r="M60" s="29">
        <v>1000</v>
      </c>
      <c r="N60" s="4">
        <f t="shared" ref="N60:N76" si="4">ROUND((J60-L60),5)</f>
        <v>1670.09</v>
      </c>
      <c r="O60" s="5"/>
      <c r="P60" s="6">
        <f t="shared" ref="P60:P76" si="5">ROUND(IF(L60=0, IF(J60=0, 0, 1), J60/L60),5)</f>
        <v>2.74776</v>
      </c>
    </row>
    <row r="61" spans="1:16" x14ac:dyDescent="0.3">
      <c r="A61" s="1"/>
      <c r="B61" s="1"/>
      <c r="C61" s="1"/>
      <c r="D61" s="1"/>
      <c r="E61" s="1"/>
      <c r="F61" s="1"/>
      <c r="G61" s="1"/>
      <c r="H61" s="1" t="s">
        <v>57</v>
      </c>
      <c r="I61" s="1"/>
      <c r="J61" s="4">
        <v>2486.7199999999998</v>
      </c>
      <c r="K61" s="5"/>
      <c r="L61" s="4">
        <v>14811.11</v>
      </c>
      <c r="M61" s="29">
        <v>15000</v>
      </c>
      <c r="N61" s="4">
        <f t="shared" si="4"/>
        <v>-12324.39</v>
      </c>
      <c r="O61" s="5"/>
      <c r="P61" s="6">
        <f t="shared" si="5"/>
        <v>0.16789999999999999</v>
      </c>
    </row>
    <row r="62" spans="1:16" x14ac:dyDescent="0.3">
      <c r="A62" s="1"/>
      <c r="B62" s="1"/>
      <c r="C62" s="1"/>
      <c r="D62" s="1"/>
      <c r="E62" s="1"/>
      <c r="F62" s="1"/>
      <c r="G62" s="1"/>
      <c r="H62" s="1" t="s">
        <v>58</v>
      </c>
      <c r="I62" s="1"/>
      <c r="J62" s="4">
        <v>0</v>
      </c>
      <c r="K62" s="5"/>
      <c r="L62" s="4">
        <v>0</v>
      </c>
      <c r="M62" s="29"/>
      <c r="N62" s="4">
        <f t="shared" si="4"/>
        <v>0</v>
      </c>
      <c r="O62" s="5"/>
      <c r="P62" s="6">
        <f t="shared" si="5"/>
        <v>0</v>
      </c>
    </row>
    <row r="63" spans="1:16" x14ac:dyDescent="0.3">
      <c r="A63" s="1"/>
      <c r="B63" s="1"/>
      <c r="C63" s="1"/>
      <c r="D63" s="1"/>
      <c r="E63" s="1"/>
      <c r="F63" s="1"/>
      <c r="G63" s="1"/>
      <c r="H63" s="1" t="s">
        <v>59</v>
      </c>
      <c r="I63" s="1"/>
      <c r="J63" s="4">
        <v>11326.61</v>
      </c>
      <c r="K63" s="5"/>
      <c r="L63" s="4">
        <v>14333.33</v>
      </c>
      <c r="M63" s="29">
        <v>15000</v>
      </c>
      <c r="N63" s="4">
        <f t="shared" si="4"/>
        <v>-3006.72</v>
      </c>
      <c r="O63" s="5"/>
      <c r="P63" s="6">
        <f t="shared" si="5"/>
        <v>0.79022999999999999</v>
      </c>
    </row>
    <row r="64" spans="1:16" x14ac:dyDescent="0.3">
      <c r="A64" s="1"/>
      <c r="B64" s="1"/>
      <c r="C64" s="1"/>
      <c r="D64" s="1"/>
      <c r="E64" s="1"/>
      <c r="F64" s="1"/>
      <c r="G64" s="1"/>
      <c r="H64" s="1" t="s">
        <v>60</v>
      </c>
      <c r="I64" s="1"/>
      <c r="J64" s="4">
        <v>0</v>
      </c>
      <c r="K64" s="5"/>
      <c r="L64" s="4">
        <v>0</v>
      </c>
      <c r="M64" s="29">
        <v>750</v>
      </c>
      <c r="N64" s="4">
        <f t="shared" si="4"/>
        <v>0</v>
      </c>
      <c r="O64" s="5"/>
      <c r="P64" s="6">
        <f t="shared" si="5"/>
        <v>0</v>
      </c>
    </row>
    <row r="65" spans="1:16" x14ac:dyDescent="0.3">
      <c r="A65" s="1"/>
      <c r="B65" s="1"/>
      <c r="C65" s="1"/>
      <c r="D65" s="1"/>
      <c r="E65" s="1"/>
      <c r="F65" s="1"/>
      <c r="G65" s="1"/>
      <c r="H65" s="1" t="s">
        <v>61</v>
      </c>
      <c r="I65" s="1"/>
      <c r="J65" s="4">
        <v>0</v>
      </c>
      <c r="K65" s="5"/>
      <c r="L65" s="4">
        <v>0</v>
      </c>
      <c r="M65" s="29"/>
      <c r="N65" s="4">
        <f t="shared" si="4"/>
        <v>0</v>
      </c>
      <c r="O65" s="5"/>
      <c r="P65" s="6">
        <f t="shared" si="5"/>
        <v>0</v>
      </c>
    </row>
    <row r="66" spans="1:16" x14ac:dyDescent="0.3">
      <c r="A66" s="1"/>
      <c r="B66" s="1"/>
      <c r="C66" s="1"/>
      <c r="D66" s="1"/>
      <c r="E66" s="1"/>
      <c r="F66" s="1"/>
      <c r="G66" s="1"/>
      <c r="H66" s="1" t="s">
        <v>62</v>
      </c>
      <c r="I66" s="1"/>
      <c r="J66" s="4">
        <v>360.76</v>
      </c>
      <c r="K66" s="5"/>
      <c r="L66" s="4">
        <v>1433.33</v>
      </c>
      <c r="M66" s="29">
        <v>1500</v>
      </c>
      <c r="N66" s="4">
        <f t="shared" si="4"/>
        <v>-1072.57</v>
      </c>
      <c r="O66" s="5"/>
      <c r="P66" s="6">
        <f t="shared" si="5"/>
        <v>0.25169000000000002</v>
      </c>
    </row>
    <row r="67" spans="1:16" x14ac:dyDescent="0.3">
      <c r="A67" s="1"/>
      <c r="B67" s="1"/>
      <c r="C67" s="1"/>
      <c r="D67" s="1"/>
      <c r="E67" s="1"/>
      <c r="F67" s="1"/>
      <c r="G67" s="1"/>
      <c r="H67" s="1" t="s">
        <v>63</v>
      </c>
      <c r="I67" s="1"/>
      <c r="J67" s="4">
        <v>1014.03</v>
      </c>
      <c r="K67" s="5"/>
      <c r="L67" s="4">
        <v>2866.67</v>
      </c>
      <c r="M67" s="29">
        <v>3000</v>
      </c>
      <c r="N67" s="4">
        <f t="shared" si="4"/>
        <v>-1852.64</v>
      </c>
      <c r="O67" s="5"/>
      <c r="P67" s="6">
        <f t="shared" si="5"/>
        <v>0.35372999999999999</v>
      </c>
    </row>
    <row r="68" spans="1:16" x14ac:dyDescent="0.3">
      <c r="A68" s="1"/>
      <c r="B68" s="1"/>
      <c r="C68" s="1"/>
      <c r="D68" s="1"/>
      <c r="E68" s="1"/>
      <c r="F68" s="1"/>
      <c r="G68" s="1"/>
      <c r="H68" s="1" t="s">
        <v>64</v>
      </c>
      <c r="I68" s="1"/>
      <c r="J68" s="4">
        <v>87.58</v>
      </c>
      <c r="K68" s="5"/>
      <c r="L68" s="4">
        <v>382.22</v>
      </c>
      <c r="M68" s="29">
        <v>400</v>
      </c>
      <c r="N68" s="4">
        <f t="shared" si="4"/>
        <v>-294.64</v>
      </c>
      <c r="O68" s="5"/>
      <c r="P68" s="6">
        <f t="shared" si="5"/>
        <v>0.22914000000000001</v>
      </c>
    </row>
    <row r="69" spans="1:16" x14ac:dyDescent="0.3">
      <c r="A69" s="1"/>
      <c r="B69" s="1"/>
      <c r="C69" s="1"/>
      <c r="D69" s="1"/>
      <c r="E69" s="1"/>
      <c r="F69" s="1"/>
      <c r="G69" s="1"/>
      <c r="H69" s="1" t="s">
        <v>65</v>
      </c>
      <c r="I69" s="1"/>
      <c r="J69" s="4">
        <v>767.84</v>
      </c>
      <c r="K69" s="5"/>
      <c r="L69" s="4">
        <v>2388.89</v>
      </c>
      <c r="M69" s="29">
        <v>2500</v>
      </c>
      <c r="N69" s="4">
        <f t="shared" si="4"/>
        <v>-1621.05</v>
      </c>
      <c r="O69" s="5"/>
      <c r="P69" s="6">
        <f t="shared" si="5"/>
        <v>0.32141999999999998</v>
      </c>
    </row>
    <row r="70" spans="1:16" x14ac:dyDescent="0.3">
      <c r="A70" s="1"/>
      <c r="B70" s="1"/>
      <c r="C70" s="1"/>
      <c r="D70" s="1"/>
      <c r="E70" s="1"/>
      <c r="F70" s="1"/>
      <c r="G70" s="1"/>
      <c r="H70" s="1" t="s">
        <v>66</v>
      </c>
      <c r="I70" s="1"/>
      <c r="J70" s="4">
        <v>47.66</v>
      </c>
      <c r="K70" s="5"/>
      <c r="L70" s="4">
        <v>382.22</v>
      </c>
      <c r="M70" s="29">
        <v>400</v>
      </c>
      <c r="N70" s="4">
        <f t="shared" si="4"/>
        <v>-334.56</v>
      </c>
      <c r="O70" s="5"/>
      <c r="P70" s="6">
        <f t="shared" si="5"/>
        <v>0.12469</v>
      </c>
    </row>
    <row r="71" spans="1:16" x14ac:dyDescent="0.3">
      <c r="A71" s="1"/>
      <c r="B71" s="1"/>
      <c r="C71" s="1"/>
      <c r="D71" s="1"/>
      <c r="E71" s="1"/>
      <c r="F71" s="1"/>
      <c r="G71" s="1"/>
      <c r="H71" s="1" t="s">
        <v>67</v>
      </c>
      <c r="I71" s="1"/>
      <c r="J71" s="4">
        <v>440.32</v>
      </c>
      <c r="K71" s="5"/>
      <c r="L71" s="4">
        <v>2866.67</v>
      </c>
      <c r="M71" s="29">
        <v>3000</v>
      </c>
      <c r="N71" s="4">
        <f t="shared" si="4"/>
        <v>-2426.35</v>
      </c>
      <c r="O71" s="5"/>
      <c r="P71" s="6">
        <f t="shared" si="5"/>
        <v>0.15359999999999999</v>
      </c>
    </row>
    <row r="72" spans="1:16" x14ac:dyDescent="0.3">
      <c r="A72" s="1"/>
      <c r="B72" s="1"/>
      <c r="C72" s="1"/>
      <c r="D72" s="1"/>
      <c r="E72" s="1"/>
      <c r="F72" s="1"/>
      <c r="G72" s="1"/>
      <c r="H72" s="1" t="s">
        <v>68</v>
      </c>
      <c r="I72" s="1"/>
      <c r="J72" s="4">
        <v>0</v>
      </c>
      <c r="K72" s="5"/>
      <c r="L72" s="4">
        <v>0</v>
      </c>
      <c r="M72" s="29"/>
      <c r="N72" s="4">
        <f t="shared" si="4"/>
        <v>0</v>
      </c>
      <c r="O72" s="5"/>
      <c r="P72" s="6">
        <f t="shared" si="5"/>
        <v>0</v>
      </c>
    </row>
    <row r="73" spans="1:16" x14ac:dyDescent="0.3">
      <c r="A73" s="1"/>
      <c r="B73" s="1"/>
      <c r="C73" s="1"/>
      <c r="D73" s="1"/>
      <c r="E73" s="1"/>
      <c r="F73" s="1"/>
      <c r="G73" s="1"/>
      <c r="H73" s="1" t="s">
        <v>69</v>
      </c>
      <c r="I73" s="1"/>
      <c r="J73" s="4">
        <v>0</v>
      </c>
      <c r="K73" s="5"/>
      <c r="L73" s="4">
        <v>0</v>
      </c>
      <c r="M73" s="29"/>
      <c r="N73" s="4">
        <f t="shared" si="4"/>
        <v>0</v>
      </c>
      <c r="O73" s="5"/>
      <c r="P73" s="6">
        <f t="shared" si="5"/>
        <v>0</v>
      </c>
    </row>
    <row r="74" spans="1:16" x14ac:dyDescent="0.3">
      <c r="A74" s="1"/>
      <c r="B74" s="1"/>
      <c r="C74" s="1"/>
      <c r="D74" s="1"/>
      <c r="E74" s="1"/>
      <c r="F74" s="1"/>
      <c r="G74" s="1"/>
      <c r="H74" s="1" t="s">
        <v>70</v>
      </c>
      <c r="I74" s="1"/>
      <c r="J74" s="4">
        <v>0</v>
      </c>
      <c r="K74" s="5"/>
      <c r="L74" s="4">
        <v>0</v>
      </c>
      <c r="M74" s="29"/>
      <c r="N74" s="4">
        <f t="shared" si="4"/>
        <v>0</v>
      </c>
      <c r="O74" s="5"/>
      <c r="P74" s="6">
        <f t="shared" si="5"/>
        <v>0</v>
      </c>
    </row>
    <row r="75" spans="1:16" ht="15" thickBot="1" x14ac:dyDescent="0.35">
      <c r="A75" s="1"/>
      <c r="B75" s="1"/>
      <c r="C75" s="1"/>
      <c r="D75" s="1"/>
      <c r="E75" s="1"/>
      <c r="F75" s="1"/>
      <c r="G75" s="1"/>
      <c r="H75" s="1" t="s">
        <v>71</v>
      </c>
      <c r="I75" s="1"/>
      <c r="J75" s="7">
        <v>0</v>
      </c>
      <c r="K75" s="5"/>
      <c r="L75" s="7">
        <v>0</v>
      </c>
      <c r="M75" s="29"/>
      <c r="N75" s="7">
        <f t="shared" si="4"/>
        <v>0</v>
      </c>
      <c r="O75" s="5"/>
      <c r="P75" s="8">
        <f t="shared" si="5"/>
        <v>0</v>
      </c>
    </row>
    <row r="76" spans="1:16" x14ac:dyDescent="0.3">
      <c r="A76" s="1"/>
      <c r="B76" s="1"/>
      <c r="C76" s="1"/>
      <c r="D76" s="1"/>
      <c r="E76" s="1"/>
      <c r="F76" s="1"/>
      <c r="G76" s="1" t="s">
        <v>72</v>
      </c>
      <c r="H76" s="1"/>
      <c r="I76" s="1"/>
      <c r="J76" s="4">
        <f>ROUND(SUM(J59:J75),5)</f>
        <v>19157.169999999998</v>
      </c>
      <c r="K76" s="5"/>
      <c r="L76" s="4">
        <f>ROUND(SUM(L59:L75),5)</f>
        <v>40420</v>
      </c>
      <c r="M76" s="33">
        <f>SUM(M60:M75)</f>
        <v>42550</v>
      </c>
      <c r="N76" s="4">
        <f t="shared" si="4"/>
        <v>-21262.83</v>
      </c>
      <c r="O76" s="5"/>
      <c r="P76" s="6">
        <f t="shared" si="5"/>
        <v>0.47394999999999998</v>
      </c>
    </row>
    <row r="77" spans="1:16" x14ac:dyDescent="0.3">
      <c r="A77" s="1"/>
      <c r="B77" s="1"/>
      <c r="C77" s="1"/>
      <c r="D77" s="1"/>
      <c r="E77" s="1"/>
      <c r="F77" s="1"/>
      <c r="G77" s="1" t="s">
        <v>73</v>
      </c>
      <c r="H77" s="1"/>
      <c r="I77" s="1"/>
      <c r="J77" s="4"/>
      <c r="K77" s="5"/>
      <c r="L77" s="4"/>
      <c r="M77" s="29"/>
      <c r="N77" s="4"/>
      <c r="O77" s="5"/>
      <c r="P77" s="6"/>
    </row>
    <row r="78" spans="1:16" x14ac:dyDescent="0.3">
      <c r="A78" s="1"/>
      <c r="B78" s="1"/>
      <c r="C78" s="1"/>
      <c r="D78" s="1"/>
      <c r="E78" s="1"/>
      <c r="F78" s="1"/>
      <c r="G78" s="1"/>
      <c r="H78" s="1" t="s">
        <v>74</v>
      </c>
      <c r="I78" s="1"/>
      <c r="J78" s="4">
        <v>58.16</v>
      </c>
      <c r="K78" s="5"/>
      <c r="L78" s="4">
        <v>25</v>
      </c>
      <c r="M78" s="29">
        <v>25</v>
      </c>
      <c r="N78" s="4">
        <f t="shared" ref="N78:N95" si="6">ROUND((J78-L78),5)</f>
        <v>33.159999999999997</v>
      </c>
      <c r="O78" s="5"/>
      <c r="P78" s="6">
        <f t="shared" ref="P78:P95" si="7">ROUND(IF(L78=0, IF(J78=0, 0, 1), J78/L78),5)</f>
        <v>2.3264</v>
      </c>
    </row>
    <row r="79" spans="1:16" x14ac:dyDescent="0.3">
      <c r="A79" s="1"/>
      <c r="B79" s="1"/>
      <c r="C79" s="1"/>
      <c r="D79" s="1"/>
      <c r="E79" s="1"/>
      <c r="F79" s="1"/>
      <c r="G79" s="1"/>
      <c r="H79" s="1" t="s">
        <v>75</v>
      </c>
      <c r="I79" s="1"/>
      <c r="J79" s="4">
        <v>25153.29</v>
      </c>
      <c r="K79" s="5"/>
      <c r="L79" s="4">
        <v>28810</v>
      </c>
      <c r="M79" s="29">
        <v>33000</v>
      </c>
      <c r="N79" s="4">
        <f t="shared" si="6"/>
        <v>-3656.71</v>
      </c>
      <c r="O79" s="5"/>
      <c r="P79" s="6">
        <f t="shared" si="7"/>
        <v>0.87307000000000001</v>
      </c>
    </row>
    <row r="80" spans="1:16" hidden="1" x14ac:dyDescent="0.3">
      <c r="A80" s="1"/>
      <c r="B80" s="1"/>
      <c r="C80" s="1"/>
      <c r="D80" s="1"/>
      <c r="E80" s="1"/>
      <c r="F80" s="1"/>
      <c r="G80" s="1"/>
      <c r="H80" s="1" t="s">
        <v>76</v>
      </c>
      <c r="I80" s="1"/>
      <c r="J80" s="4">
        <v>0</v>
      </c>
      <c r="K80" s="5"/>
      <c r="L80" s="4">
        <v>0</v>
      </c>
      <c r="M80" s="29"/>
      <c r="N80" s="4">
        <f t="shared" si="6"/>
        <v>0</v>
      </c>
      <c r="O80" s="5"/>
      <c r="P80" s="6">
        <f t="shared" si="7"/>
        <v>0</v>
      </c>
    </row>
    <row r="81" spans="1:16" x14ac:dyDescent="0.3">
      <c r="A81" s="1"/>
      <c r="B81" s="1"/>
      <c r="C81" s="1"/>
      <c r="D81" s="1"/>
      <c r="E81" s="1"/>
      <c r="F81" s="1"/>
      <c r="G81" s="1"/>
      <c r="H81" s="1" t="s">
        <v>77</v>
      </c>
      <c r="I81" s="1"/>
      <c r="J81" s="4">
        <v>23242.13</v>
      </c>
      <c r="K81" s="5"/>
      <c r="L81" s="4">
        <v>33444.449999999997</v>
      </c>
      <c r="M81" s="29">
        <v>35000</v>
      </c>
      <c r="N81" s="4">
        <f t="shared" si="6"/>
        <v>-10202.32</v>
      </c>
      <c r="O81" s="5"/>
      <c r="P81" s="6">
        <f t="shared" si="7"/>
        <v>0.69494999999999996</v>
      </c>
    </row>
    <row r="82" spans="1:16" x14ac:dyDescent="0.3">
      <c r="A82" s="1"/>
      <c r="B82" s="1"/>
      <c r="C82" s="1"/>
      <c r="D82" s="1"/>
      <c r="E82" s="1"/>
      <c r="F82" s="1"/>
      <c r="G82" s="1"/>
      <c r="H82" s="1" t="s">
        <v>78</v>
      </c>
      <c r="I82" s="1"/>
      <c r="J82" s="4">
        <v>30535.14</v>
      </c>
      <c r="K82" s="5"/>
      <c r="L82" s="4">
        <v>38222.22</v>
      </c>
      <c r="M82" s="29">
        <v>50000</v>
      </c>
      <c r="N82" s="4">
        <f t="shared" si="6"/>
        <v>-7687.08</v>
      </c>
      <c r="O82" s="5"/>
      <c r="P82" s="6">
        <f t="shared" si="7"/>
        <v>0.79888000000000003</v>
      </c>
    </row>
    <row r="83" spans="1:16" x14ac:dyDescent="0.3">
      <c r="A83" s="1"/>
      <c r="B83" s="1"/>
      <c r="C83" s="1"/>
      <c r="D83" s="1"/>
      <c r="E83" s="1"/>
      <c r="F83" s="1"/>
      <c r="G83" s="1"/>
      <c r="H83" s="1" t="s">
        <v>79</v>
      </c>
      <c r="I83" s="1"/>
      <c r="J83" s="4">
        <v>63508.94</v>
      </c>
      <c r="K83" s="5"/>
      <c r="L83" s="4">
        <v>86000</v>
      </c>
      <c r="M83" s="29">
        <v>90000</v>
      </c>
      <c r="N83" s="4">
        <f t="shared" si="6"/>
        <v>-22491.06</v>
      </c>
      <c r="O83" s="5"/>
      <c r="P83" s="6">
        <f t="shared" si="7"/>
        <v>0.73848000000000003</v>
      </c>
    </row>
    <row r="84" spans="1:16" x14ac:dyDescent="0.3">
      <c r="A84" s="1"/>
      <c r="B84" s="1"/>
      <c r="C84" s="1"/>
      <c r="D84" s="1"/>
      <c r="E84" s="1"/>
      <c r="F84" s="1"/>
      <c r="G84" s="1"/>
      <c r="H84" s="1" t="s">
        <v>80</v>
      </c>
      <c r="I84" s="1"/>
      <c r="J84" s="4">
        <v>9254.86</v>
      </c>
      <c r="K84" s="5"/>
      <c r="L84" s="4">
        <v>19111.11</v>
      </c>
      <c r="M84" s="29">
        <v>20000</v>
      </c>
      <c r="N84" s="4">
        <f t="shared" si="6"/>
        <v>-9856.25</v>
      </c>
      <c r="O84" s="5"/>
      <c r="P84" s="6">
        <f t="shared" si="7"/>
        <v>0.48426999999999998</v>
      </c>
    </row>
    <row r="85" spans="1:16" x14ac:dyDescent="0.3">
      <c r="A85" s="1"/>
      <c r="B85" s="1"/>
      <c r="C85" s="1"/>
      <c r="D85" s="1"/>
      <c r="E85" s="1"/>
      <c r="F85" s="1"/>
      <c r="G85" s="1"/>
      <c r="H85" s="1" t="s">
        <v>81</v>
      </c>
      <c r="I85" s="1"/>
      <c r="J85" s="4">
        <v>20440.71</v>
      </c>
      <c r="K85" s="5"/>
      <c r="L85" s="4">
        <v>43000</v>
      </c>
      <c r="M85" s="29">
        <v>45000</v>
      </c>
      <c r="N85" s="4">
        <f t="shared" si="6"/>
        <v>-22559.29</v>
      </c>
      <c r="O85" s="5"/>
      <c r="P85" s="6">
        <f t="shared" si="7"/>
        <v>0.47537000000000001</v>
      </c>
    </row>
    <row r="86" spans="1:16" x14ac:dyDescent="0.3">
      <c r="A86" s="1"/>
      <c r="B86" s="1"/>
      <c r="C86" s="1"/>
      <c r="D86" s="1"/>
      <c r="E86" s="1"/>
      <c r="F86" s="1"/>
      <c r="G86" s="1"/>
      <c r="H86" s="1" t="s">
        <v>82</v>
      </c>
      <c r="I86" s="1"/>
      <c r="J86" s="4">
        <v>7009.95</v>
      </c>
      <c r="K86" s="5"/>
      <c r="L86" s="4">
        <v>7166.67</v>
      </c>
      <c r="M86" s="29">
        <v>7500</v>
      </c>
      <c r="N86" s="4">
        <f t="shared" si="6"/>
        <v>-156.72</v>
      </c>
      <c r="O86" s="5"/>
      <c r="P86" s="6">
        <f t="shared" si="7"/>
        <v>0.97813000000000005</v>
      </c>
    </row>
    <row r="87" spans="1:16" x14ac:dyDescent="0.3">
      <c r="A87" s="1"/>
      <c r="B87" s="1"/>
      <c r="C87" s="1"/>
      <c r="D87" s="1"/>
      <c r="E87" s="1"/>
      <c r="F87" s="1"/>
      <c r="G87" s="1"/>
      <c r="H87" s="1" t="s">
        <v>83</v>
      </c>
      <c r="I87" s="1"/>
      <c r="J87" s="4">
        <v>2192.84</v>
      </c>
      <c r="K87" s="5"/>
      <c r="L87" s="4">
        <v>3344.45</v>
      </c>
      <c r="M87" s="29">
        <v>3500</v>
      </c>
      <c r="N87" s="4">
        <f t="shared" si="6"/>
        <v>-1151.6099999999999</v>
      </c>
      <c r="O87" s="5"/>
      <c r="P87" s="6">
        <f t="shared" si="7"/>
        <v>0.65566999999999998</v>
      </c>
    </row>
    <row r="88" spans="1:16" x14ac:dyDescent="0.3">
      <c r="A88" s="1"/>
      <c r="B88" s="1"/>
      <c r="C88" s="1"/>
      <c r="D88" s="1"/>
      <c r="E88" s="1"/>
      <c r="F88" s="1"/>
      <c r="G88" s="1"/>
      <c r="H88" s="1" t="s">
        <v>84</v>
      </c>
      <c r="I88" s="1"/>
      <c r="J88" s="4">
        <v>13088.01</v>
      </c>
      <c r="K88" s="5"/>
      <c r="L88" s="4">
        <v>12900</v>
      </c>
      <c r="M88" s="29">
        <v>15000</v>
      </c>
      <c r="N88" s="4">
        <f t="shared" si="6"/>
        <v>188.01</v>
      </c>
      <c r="O88" s="5"/>
      <c r="P88" s="6">
        <f t="shared" si="7"/>
        <v>1.01457</v>
      </c>
    </row>
    <row r="89" spans="1:16" x14ac:dyDescent="0.3">
      <c r="A89" s="1"/>
      <c r="B89" s="1"/>
      <c r="C89" s="1"/>
      <c r="D89" s="1"/>
      <c r="E89" s="1"/>
      <c r="F89" s="1"/>
      <c r="G89" s="1"/>
      <c r="H89" s="1" t="s">
        <v>85</v>
      </c>
      <c r="I89" s="1"/>
      <c r="J89" s="4">
        <v>448569.74</v>
      </c>
      <c r="K89" s="5"/>
      <c r="L89" s="4">
        <v>501666.67</v>
      </c>
      <c r="M89" s="29">
        <v>600000</v>
      </c>
      <c r="N89" s="4">
        <f t="shared" si="6"/>
        <v>-53096.93</v>
      </c>
      <c r="O89" s="5"/>
      <c r="P89" s="6">
        <f t="shared" si="7"/>
        <v>0.89415999999999995</v>
      </c>
    </row>
    <row r="90" spans="1:16" x14ac:dyDescent="0.3">
      <c r="A90" s="1"/>
      <c r="B90" s="1"/>
      <c r="C90" s="1"/>
      <c r="D90" s="1"/>
      <c r="E90" s="1"/>
      <c r="F90" s="1"/>
      <c r="G90" s="1"/>
      <c r="H90" s="1" t="s">
        <v>86</v>
      </c>
      <c r="I90" s="1"/>
      <c r="J90" s="4">
        <v>0</v>
      </c>
      <c r="K90" s="5"/>
      <c r="L90" s="4">
        <v>0</v>
      </c>
      <c r="M90" s="29"/>
      <c r="N90" s="4">
        <f t="shared" si="6"/>
        <v>0</v>
      </c>
      <c r="O90" s="5"/>
      <c r="P90" s="6">
        <f t="shared" si="7"/>
        <v>0</v>
      </c>
    </row>
    <row r="91" spans="1:16" x14ac:dyDescent="0.3">
      <c r="A91" s="1"/>
      <c r="B91" s="1"/>
      <c r="C91" s="1"/>
      <c r="D91" s="1"/>
      <c r="E91" s="1"/>
      <c r="F91" s="1"/>
      <c r="G91" s="1"/>
      <c r="H91" s="1" t="s">
        <v>87</v>
      </c>
      <c r="I91" s="1"/>
      <c r="J91" s="4">
        <v>0</v>
      </c>
      <c r="K91" s="5"/>
      <c r="L91" s="4">
        <v>0</v>
      </c>
      <c r="M91" s="29"/>
      <c r="N91" s="4">
        <f t="shared" si="6"/>
        <v>0</v>
      </c>
      <c r="O91" s="5"/>
      <c r="P91" s="6">
        <f t="shared" si="7"/>
        <v>0</v>
      </c>
    </row>
    <row r="92" spans="1:16" x14ac:dyDescent="0.3">
      <c r="A92" s="1"/>
      <c r="B92" s="1"/>
      <c r="C92" s="1"/>
      <c r="D92" s="1"/>
      <c r="E92" s="1"/>
      <c r="F92" s="1"/>
      <c r="G92" s="1"/>
      <c r="H92" s="1" t="s">
        <v>88</v>
      </c>
      <c r="I92" s="1"/>
      <c r="J92" s="4">
        <v>0</v>
      </c>
      <c r="K92" s="5"/>
      <c r="L92" s="4">
        <v>0</v>
      </c>
      <c r="M92" s="29"/>
      <c r="N92" s="4">
        <f t="shared" si="6"/>
        <v>0</v>
      </c>
      <c r="O92" s="5"/>
      <c r="P92" s="6">
        <f t="shared" si="7"/>
        <v>0</v>
      </c>
    </row>
    <row r="93" spans="1:16" x14ac:dyDescent="0.3">
      <c r="A93" s="1"/>
      <c r="B93" s="1"/>
      <c r="C93" s="1"/>
      <c r="D93" s="1"/>
      <c r="E93" s="1"/>
      <c r="F93" s="1"/>
      <c r="G93" s="1"/>
      <c r="H93" s="1" t="s">
        <v>89</v>
      </c>
      <c r="I93" s="1"/>
      <c r="J93" s="4">
        <v>47220.47</v>
      </c>
      <c r="K93" s="5"/>
      <c r="L93" s="4">
        <v>0</v>
      </c>
      <c r="M93" s="29"/>
      <c r="N93" s="4">
        <f t="shared" si="6"/>
        <v>47220.47</v>
      </c>
      <c r="O93" s="5"/>
      <c r="P93" s="6">
        <f t="shared" si="7"/>
        <v>1</v>
      </c>
    </row>
    <row r="94" spans="1:16" ht="15" thickBot="1" x14ac:dyDescent="0.35">
      <c r="A94" s="1"/>
      <c r="B94" s="1"/>
      <c r="C94" s="1"/>
      <c r="D94" s="1"/>
      <c r="E94" s="1"/>
      <c r="F94" s="1"/>
      <c r="G94" s="1"/>
      <c r="H94" s="1" t="s">
        <v>90</v>
      </c>
      <c r="I94" s="1"/>
      <c r="J94" s="7">
        <v>0</v>
      </c>
      <c r="K94" s="5"/>
      <c r="L94" s="7">
        <v>0</v>
      </c>
      <c r="M94" s="29"/>
      <c r="N94" s="7">
        <f t="shared" si="6"/>
        <v>0</v>
      </c>
      <c r="O94" s="5"/>
      <c r="P94" s="8">
        <f t="shared" si="7"/>
        <v>0</v>
      </c>
    </row>
    <row r="95" spans="1:16" x14ac:dyDescent="0.3">
      <c r="A95" s="1"/>
      <c r="B95" s="1"/>
      <c r="C95" s="1"/>
      <c r="D95" s="1"/>
      <c r="E95" s="1"/>
      <c r="F95" s="1"/>
      <c r="G95" s="1" t="s">
        <v>91</v>
      </c>
      <c r="H95" s="1"/>
      <c r="I95" s="1"/>
      <c r="J95" s="4">
        <f>ROUND(SUM(J77:J94),5)</f>
        <v>690274.24</v>
      </c>
      <c r="K95" s="5"/>
      <c r="L95" s="4">
        <f>ROUND(SUM(L77:L94),5)</f>
        <v>773690.57</v>
      </c>
      <c r="M95" s="33">
        <f>SUM(M78:M94)</f>
        <v>899025</v>
      </c>
      <c r="N95" s="4">
        <f t="shared" si="6"/>
        <v>-83416.33</v>
      </c>
      <c r="O95" s="5"/>
      <c r="P95" s="6">
        <f t="shared" si="7"/>
        <v>0.89217999999999997</v>
      </c>
    </row>
    <row r="96" spans="1:16" x14ac:dyDescent="0.3">
      <c r="A96" s="1"/>
      <c r="B96" s="1"/>
      <c r="C96" s="1"/>
      <c r="D96" s="1"/>
      <c r="E96" s="1"/>
      <c r="F96" s="1"/>
      <c r="G96" s="1" t="s">
        <v>92</v>
      </c>
      <c r="H96" s="1"/>
      <c r="I96" s="1"/>
      <c r="J96" s="4"/>
      <c r="K96" s="5"/>
      <c r="L96" s="4"/>
      <c r="M96" s="29"/>
      <c r="N96" s="4"/>
      <c r="O96" s="5"/>
      <c r="P96" s="6"/>
    </row>
    <row r="97" spans="1:16" x14ac:dyDescent="0.3">
      <c r="A97" s="1"/>
      <c r="B97" s="1"/>
      <c r="C97" s="1"/>
      <c r="D97" s="1"/>
      <c r="E97" s="1"/>
      <c r="F97" s="1"/>
      <c r="G97" s="1"/>
      <c r="H97" s="1" t="s">
        <v>93</v>
      </c>
      <c r="I97" s="1"/>
      <c r="J97" s="4">
        <v>100791.41</v>
      </c>
      <c r="K97" s="5"/>
      <c r="L97" s="4">
        <v>143333.32999999999</v>
      </c>
      <c r="M97" s="29">
        <v>150000</v>
      </c>
      <c r="N97" s="4">
        <f t="shared" ref="N97:N105" si="8">ROUND((J97-L97),5)</f>
        <v>-42541.919999999998</v>
      </c>
      <c r="O97" s="5"/>
      <c r="P97" s="6">
        <f t="shared" ref="P97:P105" si="9">ROUND(IF(L97=0, IF(J97=0, 0, 1), J97/L97),5)</f>
        <v>0.70320000000000005</v>
      </c>
    </row>
    <row r="98" spans="1:16" x14ac:dyDescent="0.3">
      <c r="A98" s="1"/>
      <c r="B98" s="1"/>
      <c r="C98" s="1"/>
      <c r="D98" s="1"/>
      <c r="E98" s="1"/>
      <c r="F98" s="1"/>
      <c r="G98" s="1"/>
      <c r="H98" s="1" t="s">
        <v>94</v>
      </c>
      <c r="I98" s="1"/>
      <c r="J98" s="4">
        <v>0</v>
      </c>
      <c r="K98" s="5"/>
      <c r="L98" s="4">
        <v>0</v>
      </c>
      <c r="M98" s="29"/>
      <c r="N98" s="4">
        <f t="shared" si="8"/>
        <v>0</v>
      </c>
      <c r="O98" s="5"/>
      <c r="P98" s="6">
        <f t="shared" si="9"/>
        <v>0</v>
      </c>
    </row>
    <row r="99" spans="1:16" x14ac:dyDescent="0.3">
      <c r="A99" s="1"/>
      <c r="B99" s="1"/>
      <c r="C99" s="1"/>
      <c r="D99" s="1"/>
      <c r="E99" s="1"/>
      <c r="F99" s="1"/>
      <c r="G99" s="1"/>
      <c r="H99" s="1" t="s">
        <v>95</v>
      </c>
      <c r="I99" s="1"/>
      <c r="J99" s="4">
        <v>8976.6</v>
      </c>
      <c r="K99" s="5"/>
      <c r="L99" s="4">
        <v>28666.67</v>
      </c>
      <c r="M99" s="29">
        <v>30000</v>
      </c>
      <c r="N99" s="4">
        <f t="shared" si="8"/>
        <v>-19690.07</v>
      </c>
      <c r="O99" s="5"/>
      <c r="P99" s="6">
        <f t="shared" si="9"/>
        <v>0.31313999999999997</v>
      </c>
    </row>
    <row r="100" spans="1:16" x14ac:dyDescent="0.3">
      <c r="A100" s="1"/>
      <c r="B100" s="1"/>
      <c r="C100" s="1"/>
      <c r="D100" s="1"/>
      <c r="E100" s="1"/>
      <c r="F100" s="1"/>
      <c r="G100" s="1"/>
      <c r="H100" s="1" t="s">
        <v>96</v>
      </c>
      <c r="I100" s="1"/>
      <c r="J100" s="4">
        <v>34196.519999999997</v>
      </c>
      <c r="K100" s="5"/>
      <c r="L100" s="4">
        <v>57333.33</v>
      </c>
      <c r="M100" s="29">
        <v>60000</v>
      </c>
      <c r="N100" s="4">
        <f t="shared" si="8"/>
        <v>-23136.81</v>
      </c>
      <c r="O100" s="5"/>
      <c r="P100" s="6">
        <f t="shared" si="9"/>
        <v>0.59645000000000004</v>
      </c>
    </row>
    <row r="101" spans="1:16" x14ac:dyDescent="0.3">
      <c r="A101" s="1"/>
      <c r="B101" s="1"/>
      <c r="C101" s="1"/>
      <c r="D101" s="1"/>
      <c r="E101" s="1"/>
      <c r="F101" s="1"/>
      <c r="G101" s="1"/>
      <c r="H101" s="1" t="s">
        <v>97</v>
      </c>
      <c r="I101" s="1"/>
      <c r="J101" s="4">
        <v>0</v>
      </c>
      <c r="K101" s="5"/>
      <c r="L101" s="4">
        <v>0</v>
      </c>
      <c r="M101" s="29"/>
      <c r="N101" s="4">
        <f t="shared" si="8"/>
        <v>0</v>
      </c>
      <c r="O101" s="5"/>
      <c r="P101" s="6">
        <f t="shared" si="9"/>
        <v>0</v>
      </c>
    </row>
    <row r="102" spans="1:16" ht="15" thickBot="1" x14ac:dyDescent="0.35">
      <c r="A102" s="1"/>
      <c r="B102" s="1"/>
      <c r="C102" s="1"/>
      <c r="D102" s="1"/>
      <c r="E102" s="1"/>
      <c r="F102" s="1"/>
      <c r="G102" s="1"/>
      <c r="H102" s="1" t="s">
        <v>98</v>
      </c>
      <c r="I102" s="1"/>
      <c r="J102" s="7">
        <v>0</v>
      </c>
      <c r="K102" s="5"/>
      <c r="L102" s="7">
        <v>0</v>
      </c>
      <c r="M102" s="29"/>
      <c r="N102" s="7">
        <f t="shared" si="8"/>
        <v>0</v>
      </c>
      <c r="O102" s="5"/>
      <c r="P102" s="8">
        <f t="shared" si="9"/>
        <v>0</v>
      </c>
    </row>
    <row r="103" spans="1:16" x14ac:dyDescent="0.3">
      <c r="A103" s="1"/>
      <c r="B103" s="1"/>
      <c r="C103" s="1"/>
      <c r="D103" s="1"/>
      <c r="E103" s="1"/>
      <c r="F103" s="1"/>
      <c r="G103" s="1" t="s">
        <v>99</v>
      </c>
      <c r="H103" s="1"/>
      <c r="I103" s="1"/>
      <c r="J103" s="4">
        <f>ROUND(SUM(J96:J102),5)</f>
        <v>143964.53</v>
      </c>
      <c r="K103" s="5"/>
      <c r="L103" s="4">
        <f>ROUND(SUM(L96:L102),5)</f>
        <v>229333.33</v>
      </c>
      <c r="M103" s="33">
        <f>SUM(M97:M102)</f>
        <v>240000</v>
      </c>
      <c r="N103" s="4">
        <f t="shared" si="8"/>
        <v>-85368.8</v>
      </c>
      <c r="O103" s="5"/>
      <c r="P103" s="6">
        <f t="shared" si="9"/>
        <v>0.62775000000000003</v>
      </c>
    </row>
    <row r="104" spans="1:16" ht="15" thickBot="1" x14ac:dyDescent="0.35">
      <c r="A104" s="1"/>
      <c r="B104" s="1"/>
      <c r="C104" s="1"/>
      <c r="D104" s="1"/>
      <c r="E104" s="1"/>
      <c r="F104" s="1"/>
      <c r="G104" s="1" t="s">
        <v>100</v>
      </c>
      <c r="H104" s="1"/>
      <c r="I104" s="1"/>
      <c r="J104" s="7">
        <v>0</v>
      </c>
      <c r="K104" s="5"/>
      <c r="L104" s="7">
        <v>0</v>
      </c>
      <c r="M104" s="29"/>
      <c r="N104" s="7">
        <f t="shared" si="8"/>
        <v>0</v>
      </c>
      <c r="O104" s="5"/>
      <c r="P104" s="8">
        <f t="shared" si="9"/>
        <v>0</v>
      </c>
    </row>
    <row r="105" spans="1:16" x14ac:dyDescent="0.3">
      <c r="A105" s="1"/>
      <c r="B105" s="1"/>
      <c r="C105" s="1"/>
      <c r="D105" s="1"/>
      <c r="E105" s="1"/>
      <c r="F105" s="1" t="s">
        <v>101</v>
      </c>
      <c r="G105" s="1"/>
      <c r="H105" s="1"/>
      <c r="I105" s="1"/>
      <c r="J105" s="4">
        <f>ROUND(J58+J76+J95+SUM(J103:J104),5)</f>
        <v>853395.94</v>
      </c>
      <c r="K105" s="5"/>
      <c r="L105" s="4">
        <f>ROUND(L58+L76+L95+SUM(L103:L104),5)</f>
        <v>1043443.9</v>
      </c>
      <c r="M105" s="33">
        <f>SUM(M76,M95,M103)</f>
        <v>1181575</v>
      </c>
      <c r="N105" s="4">
        <f t="shared" si="8"/>
        <v>-190047.96</v>
      </c>
      <c r="O105" s="5"/>
      <c r="P105" s="6">
        <f t="shared" si="9"/>
        <v>0.81786000000000003</v>
      </c>
    </row>
    <row r="106" spans="1:16" x14ac:dyDescent="0.3">
      <c r="A106" s="1"/>
      <c r="B106" s="1"/>
      <c r="C106" s="1"/>
      <c r="D106" s="1"/>
      <c r="E106" s="1"/>
      <c r="F106" s="1" t="s">
        <v>102</v>
      </c>
      <c r="G106" s="1"/>
      <c r="H106" s="1"/>
      <c r="I106" s="1"/>
      <c r="J106" s="4"/>
      <c r="K106" s="5"/>
      <c r="L106" s="4"/>
      <c r="M106" s="29"/>
      <c r="N106" s="4"/>
      <c r="O106" s="5"/>
      <c r="P106" s="6"/>
    </row>
    <row r="107" spans="1:16" x14ac:dyDescent="0.3">
      <c r="A107" s="1"/>
      <c r="B107" s="1"/>
      <c r="C107" s="1"/>
      <c r="D107" s="1"/>
      <c r="E107" s="1"/>
      <c r="F107" s="1"/>
      <c r="G107" s="1" t="s">
        <v>103</v>
      </c>
      <c r="H107" s="1"/>
      <c r="I107" s="1"/>
      <c r="J107" s="4">
        <v>0</v>
      </c>
      <c r="K107" s="5"/>
      <c r="L107" s="4">
        <v>0</v>
      </c>
      <c r="M107" s="29"/>
      <c r="N107" s="4">
        <f t="shared" ref="N107:N124" si="10">ROUND((J107-L107),5)</f>
        <v>0</v>
      </c>
      <c r="O107" s="5"/>
      <c r="P107" s="6">
        <f t="shared" ref="P107:P124" si="11">ROUND(IF(L107=0, IF(J107=0, 0, 1), J107/L107),5)</f>
        <v>0</v>
      </c>
    </row>
    <row r="108" spans="1:16" x14ac:dyDescent="0.3">
      <c r="A108" s="1"/>
      <c r="B108" s="1"/>
      <c r="C108" s="1"/>
      <c r="D108" s="1"/>
      <c r="E108" s="1"/>
      <c r="F108" s="1"/>
      <c r="G108" s="1" t="s">
        <v>104</v>
      </c>
      <c r="H108" s="1"/>
      <c r="I108" s="1"/>
      <c r="J108" s="4">
        <v>219.2</v>
      </c>
      <c r="K108" s="5"/>
      <c r="L108" s="4">
        <v>57.33</v>
      </c>
      <c r="M108" s="29">
        <v>100</v>
      </c>
      <c r="N108" s="4">
        <f t="shared" si="10"/>
        <v>161.87</v>
      </c>
      <c r="O108" s="5"/>
      <c r="P108" s="6">
        <f t="shared" si="11"/>
        <v>3.82348</v>
      </c>
    </row>
    <row r="109" spans="1:16" x14ac:dyDescent="0.3">
      <c r="A109" s="1"/>
      <c r="B109" s="1"/>
      <c r="C109" s="1"/>
      <c r="D109" s="1"/>
      <c r="E109" s="1"/>
      <c r="F109" s="1"/>
      <c r="G109" s="1" t="s">
        <v>105</v>
      </c>
      <c r="H109" s="1"/>
      <c r="I109" s="1"/>
      <c r="J109" s="4">
        <v>0</v>
      </c>
      <c r="K109" s="5"/>
      <c r="L109" s="4">
        <v>216.67</v>
      </c>
      <c r="M109" s="29">
        <v>100</v>
      </c>
      <c r="N109" s="4">
        <f t="shared" si="10"/>
        <v>-216.67</v>
      </c>
      <c r="O109" s="5"/>
      <c r="P109" s="6">
        <f t="shared" si="11"/>
        <v>0</v>
      </c>
    </row>
    <row r="110" spans="1:16" x14ac:dyDescent="0.3">
      <c r="A110" s="1"/>
      <c r="B110" s="1"/>
      <c r="C110" s="1"/>
      <c r="D110" s="1"/>
      <c r="E110" s="1"/>
      <c r="F110" s="1"/>
      <c r="G110" s="1" t="s">
        <v>106</v>
      </c>
      <c r="H110" s="1"/>
      <c r="I110" s="1"/>
      <c r="J110" s="4">
        <v>366000.95</v>
      </c>
      <c r="K110" s="5"/>
      <c r="L110" s="4">
        <v>362508</v>
      </c>
      <c r="M110" s="29">
        <v>250000</v>
      </c>
      <c r="N110" s="4">
        <f t="shared" si="10"/>
        <v>3492.95</v>
      </c>
      <c r="O110" s="5"/>
      <c r="P110" s="6">
        <f t="shared" si="11"/>
        <v>1.0096400000000001</v>
      </c>
    </row>
    <row r="111" spans="1:16" x14ac:dyDescent="0.3">
      <c r="A111" s="1"/>
      <c r="B111" s="1"/>
      <c r="C111" s="1"/>
      <c r="D111" s="1"/>
      <c r="E111" s="1"/>
      <c r="F111" s="1"/>
      <c r="G111" s="1" t="s">
        <v>107</v>
      </c>
      <c r="H111" s="1"/>
      <c r="I111" s="1"/>
      <c r="J111" s="4">
        <v>0</v>
      </c>
      <c r="K111" s="5"/>
      <c r="L111" s="4">
        <v>0</v>
      </c>
      <c r="M111" s="29"/>
      <c r="N111" s="4">
        <f t="shared" si="10"/>
        <v>0</v>
      </c>
      <c r="O111" s="5"/>
      <c r="P111" s="6">
        <f t="shared" si="11"/>
        <v>0</v>
      </c>
    </row>
    <row r="112" spans="1:16" x14ac:dyDescent="0.3">
      <c r="A112" s="1"/>
      <c r="B112" s="1"/>
      <c r="C112" s="1"/>
      <c r="D112" s="1"/>
      <c r="E112" s="1"/>
      <c r="F112" s="1"/>
      <c r="G112" s="1" t="s">
        <v>108</v>
      </c>
      <c r="H112" s="1"/>
      <c r="I112" s="1"/>
      <c r="J112" s="4">
        <v>0</v>
      </c>
      <c r="K112" s="5"/>
      <c r="L112" s="4">
        <v>0</v>
      </c>
      <c r="M112" s="29"/>
      <c r="N112" s="4">
        <f t="shared" si="10"/>
        <v>0</v>
      </c>
      <c r="O112" s="5"/>
      <c r="P112" s="6">
        <f t="shared" si="11"/>
        <v>0</v>
      </c>
    </row>
    <row r="113" spans="1:16" x14ac:dyDescent="0.3">
      <c r="A113" s="1"/>
      <c r="B113" s="1"/>
      <c r="C113" s="1"/>
      <c r="D113" s="1"/>
      <c r="E113" s="1"/>
      <c r="F113" s="1"/>
      <c r="G113" s="1" t="s">
        <v>109</v>
      </c>
      <c r="H113" s="1"/>
      <c r="I113" s="1"/>
      <c r="J113" s="4">
        <v>0</v>
      </c>
      <c r="K113" s="5"/>
      <c r="L113" s="4">
        <v>0</v>
      </c>
      <c r="M113" s="29"/>
      <c r="N113" s="4">
        <f t="shared" si="10"/>
        <v>0</v>
      </c>
      <c r="O113" s="5"/>
      <c r="P113" s="6">
        <f t="shared" si="11"/>
        <v>0</v>
      </c>
    </row>
    <row r="114" spans="1:16" x14ac:dyDescent="0.3">
      <c r="A114" s="1"/>
      <c r="B114" s="1"/>
      <c r="C114" s="1"/>
      <c r="D114" s="1"/>
      <c r="E114" s="1"/>
      <c r="F114" s="1"/>
      <c r="G114" s="1" t="s">
        <v>110</v>
      </c>
      <c r="H114" s="1"/>
      <c r="I114" s="1"/>
      <c r="J114" s="4">
        <v>0</v>
      </c>
      <c r="K114" s="5"/>
      <c r="L114" s="4">
        <v>0</v>
      </c>
      <c r="M114" s="29"/>
      <c r="N114" s="4">
        <f t="shared" si="10"/>
        <v>0</v>
      </c>
      <c r="O114" s="5"/>
      <c r="P114" s="6">
        <f t="shared" si="11"/>
        <v>0</v>
      </c>
    </row>
    <row r="115" spans="1:16" x14ac:dyDescent="0.3">
      <c r="A115" s="1"/>
      <c r="B115" s="1"/>
      <c r="C115" s="1"/>
      <c r="D115" s="1"/>
      <c r="E115" s="1"/>
      <c r="F115" s="1"/>
      <c r="G115" s="1" t="s">
        <v>111</v>
      </c>
      <c r="H115" s="1"/>
      <c r="I115" s="1"/>
      <c r="J115" s="4">
        <v>0</v>
      </c>
      <c r="K115" s="5"/>
      <c r="L115" s="4">
        <v>0</v>
      </c>
      <c r="M115" s="29"/>
      <c r="N115" s="4">
        <f t="shared" si="10"/>
        <v>0</v>
      </c>
      <c r="O115" s="5" t="s">
        <v>1010</v>
      </c>
      <c r="P115" s="6">
        <f t="shared" si="11"/>
        <v>0</v>
      </c>
    </row>
    <row r="116" spans="1:16" x14ac:dyDescent="0.3">
      <c r="A116" s="1"/>
      <c r="B116" s="1"/>
      <c r="C116" s="1"/>
      <c r="D116" s="1"/>
      <c r="E116" s="1"/>
      <c r="F116" s="1"/>
      <c r="G116" s="1" t="s">
        <v>112</v>
      </c>
      <c r="H116" s="1"/>
      <c r="I116" s="1"/>
      <c r="J116" s="4">
        <v>0</v>
      </c>
      <c r="K116" s="5"/>
      <c r="L116" s="4">
        <v>0</v>
      </c>
      <c r="M116" s="29"/>
      <c r="N116" s="4">
        <f t="shared" si="10"/>
        <v>0</v>
      </c>
      <c r="O116" s="5"/>
      <c r="P116" s="6">
        <f t="shared" si="11"/>
        <v>0</v>
      </c>
    </row>
    <row r="117" spans="1:16" x14ac:dyDescent="0.3">
      <c r="A117" s="1"/>
      <c r="B117" s="1"/>
      <c r="C117" s="1"/>
      <c r="D117" s="1"/>
      <c r="E117" s="1"/>
      <c r="F117" s="1"/>
      <c r="G117" s="1" t="s">
        <v>113</v>
      </c>
      <c r="H117" s="1"/>
      <c r="I117" s="1"/>
      <c r="J117" s="4">
        <v>0</v>
      </c>
      <c r="K117" s="5"/>
      <c r="L117" s="4">
        <v>0</v>
      </c>
      <c r="M117" s="29"/>
      <c r="N117" s="4">
        <f t="shared" si="10"/>
        <v>0</v>
      </c>
      <c r="O117" s="5"/>
      <c r="P117" s="6">
        <f t="shared" si="11"/>
        <v>0</v>
      </c>
    </row>
    <row r="118" spans="1:16" x14ac:dyDescent="0.3">
      <c r="A118" s="1"/>
      <c r="B118" s="1"/>
      <c r="C118" s="1"/>
      <c r="D118" s="1"/>
      <c r="E118" s="1"/>
      <c r="F118" s="1"/>
      <c r="G118" s="1" t="s">
        <v>114</v>
      </c>
      <c r="H118" s="1"/>
      <c r="I118" s="1"/>
      <c r="J118" s="4">
        <v>2268.1999999999998</v>
      </c>
      <c r="K118" s="5"/>
      <c r="L118" s="4">
        <v>0</v>
      </c>
      <c r="M118" s="29">
        <v>100</v>
      </c>
      <c r="N118" s="4">
        <f t="shared" si="10"/>
        <v>2268.1999999999998</v>
      </c>
      <c r="O118" s="5"/>
      <c r="P118" s="6">
        <f t="shared" si="11"/>
        <v>1</v>
      </c>
    </row>
    <row r="119" spans="1:16" x14ac:dyDescent="0.3">
      <c r="A119" s="1"/>
      <c r="B119" s="1"/>
      <c r="C119" s="1"/>
      <c r="D119" s="1"/>
      <c r="E119" s="1"/>
      <c r="F119" s="1"/>
      <c r="G119" s="1" t="s">
        <v>115</v>
      </c>
      <c r="H119" s="1"/>
      <c r="I119" s="1"/>
      <c r="J119" s="4">
        <v>0</v>
      </c>
      <c r="K119" s="5"/>
      <c r="L119" s="4">
        <v>0</v>
      </c>
      <c r="M119" s="29"/>
      <c r="N119" s="4">
        <f t="shared" si="10"/>
        <v>0</v>
      </c>
      <c r="O119" s="5"/>
      <c r="P119" s="6">
        <f t="shared" si="11"/>
        <v>0</v>
      </c>
    </row>
    <row r="120" spans="1:16" hidden="1" x14ac:dyDescent="0.3">
      <c r="A120" s="1"/>
      <c r="B120" s="1"/>
      <c r="C120" s="1"/>
      <c r="D120" s="1"/>
      <c r="E120" s="1"/>
      <c r="F120" s="1"/>
      <c r="G120" s="1" t="s">
        <v>116</v>
      </c>
      <c r="H120" s="1"/>
      <c r="I120" s="1"/>
      <c r="J120" s="4">
        <v>0</v>
      </c>
      <c r="K120" s="5"/>
      <c r="L120" s="4">
        <v>0</v>
      </c>
      <c r="M120" s="29"/>
      <c r="N120" s="4">
        <f t="shared" si="10"/>
        <v>0</v>
      </c>
      <c r="O120" s="5"/>
      <c r="P120" s="6">
        <f t="shared" si="11"/>
        <v>0</v>
      </c>
    </row>
    <row r="121" spans="1:16" x14ac:dyDescent="0.3">
      <c r="A121" s="1"/>
      <c r="B121" s="1"/>
      <c r="C121" s="1"/>
      <c r="D121" s="1"/>
      <c r="E121" s="1"/>
      <c r="F121" s="1"/>
      <c r="G121" s="1" t="s">
        <v>117</v>
      </c>
      <c r="H121" s="1"/>
      <c r="I121" s="1"/>
      <c r="J121" s="4">
        <v>0</v>
      </c>
      <c r="K121" s="5"/>
      <c r="L121" s="4">
        <v>86.67</v>
      </c>
      <c r="M121" s="29">
        <v>100</v>
      </c>
      <c r="N121" s="4">
        <f t="shared" si="10"/>
        <v>-86.67</v>
      </c>
      <c r="O121" s="5"/>
      <c r="P121" s="6">
        <f t="shared" si="11"/>
        <v>0</v>
      </c>
    </row>
    <row r="122" spans="1:16" x14ac:dyDescent="0.3">
      <c r="A122" s="1"/>
      <c r="B122" s="1"/>
      <c r="C122" s="1"/>
      <c r="D122" s="1"/>
      <c r="E122" s="1"/>
      <c r="F122" s="1"/>
      <c r="G122" s="1" t="s">
        <v>118</v>
      </c>
      <c r="H122" s="1"/>
      <c r="I122" s="1"/>
      <c r="J122" s="4">
        <v>4.3099999999999996</v>
      </c>
      <c r="K122" s="5"/>
      <c r="L122" s="4">
        <v>955.56</v>
      </c>
      <c r="M122" s="29">
        <v>1000</v>
      </c>
      <c r="N122" s="4">
        <f t="shared" si="10"/>
        <v>-951.25</v>
      </c>
      <c r="O122" s="5"/>
      <c r="P122" s="6">
        <f t="shared" si="11"/>
        <v>4.5100000000000001E-3</v>
      </c>
    </row>
    <row r="123" spans="1:16" ht="15" thickBot="1" x14ac:dyDescent="0.35">
      <c r="A123" s="1"/>
      <c r="B123" s="1"/>
      <c r="C123" s="1"/>
      <c r="D123" s="1"/>
      <c r="E123" s="1"/>
      <c r="F123" s="1"/>
      <c r="G123" s="25" t="s">
        <v>963</v>
      </c>
      <c r="H123" s="25"/>
      <c r="I123" s="25"/>
      <c r="J123" s="7">
        <v>0</v>
      </c>
      <c r="K123" s="5"/>
      <c r="L123" s="7">
        <v>0</v>
      </c>
      <c r="M123" s="29">
        <v>2500</v>
      </c>
      <c r="N123" s="7">
        <f t="shared" si="10"/>
        <v>0</v>
      </c>
      <c r="O123" s="5"/>
      <c r="P123" s="8">
        <f t="shared" si="11"/>
        <v>0</v>
      </c>
    </row>
    <row r="124" spans="1:16" x14ac:dyDescent="0.3">
      <c r="A124" s="1"/>
      <c r="B124" s="1"/>
      <c r="C124" s="1"/>
      <c r="D124" s="1"/>
      <c r="E124" s="1"/>
      <c r="F124" s="1" t="s">
        <v>119</v>
      </c>
      <c r="G124" s="1"/>
      <c r="H124" s="1"/>
      <c r="I124" s="1"/>
      <c r="J124" s="4">
        <f>ROUND(SUM(J106:J123),5)</f>
        <v>368492.66</v>
      </c>
      <c r="K124" s="5"/>
      <c r="L124" s="4">
        <f>ROUND(SUM(L106:L123),5)</f>
        <v>363824.23</v>
      </c>
      <c r="M124" s="33">
        <f>SUM(M107:M123)</f>
        <v>253900</v>
      </c>
      <c r="N124" s="4">
        <f t="shared" si="10"/>
        <v>4668.43</v>
      </c>
      <c r="O124" s="5"/>
      <c r="P124" s="6">
        <f t="shared" si="11"/>
        <v>1.0128299999999999</v>
      </c>
    </row>
    <row r="125" spans="1:16" x14ac:dyDescent="0.3">
      <c r="A125" s="1"/>
      <c r="B125" s="1"/>
      <c r="C125" s="1"/>
      <c r="D125" s="1"/>
      <c r="E125" s="1"/>
      <c r="F125" s="1" t="s">
        <v>120</v>
      </c>
      <c r="G125" s="1"/>
      <c r="H125" s="1"/>
      <c r="I125" s="1"/>
      <c r="J125" s="4"/>
      <c r="K125" s="5"/>
      <c r="L125" s="4"/>
      <c r="M125" s="29"/>
      <c r="N125" s="4"/>
      <c r="O125" s="5"/>
      <c r="P125" s="6"/>
    </row>
    <row r="126" spans="1:16" x14ac:dyDescent="0.3">
      <c r="A126" s="1"/>
      <c r="B126" s="1"/>
      <c r="C126" s="1"/>
      <c r="D126" s="1"/>
      <c r="E126" s="1"/>
      <c r="F126" s="1"/>
      <c r="G126" s="1" t="s">
        <v>964</v>
      </c>
      <c r="H126" s="1"/>
      <c r="I126" s="1"/>
      <c r="J126" s="4">
        <v>22138.98</v>
      </c>
      <c r="K126" s="5"/>
      <c r="L126" s="4">
        <v>76444.45</v>
      </c>
      <c r="M126" s="29">
        <v>80000</v>
      </c>
      <c r="N126" s="4">
        <f>ROUND((J126-L126),5)</f>
        <v>-54305.47</v>
      </c>
      <c r="O126" s="5"/>
      <c r="P126" s="6">
        <f>ROUND(IF(L126=0, IF(J126=0, 0, 1), J126/L126),5)</f>
        <v>0.28960999999999998</v>
      </c>
    </row>
    <row r="127" spans="1:16" ht="15" thickBot="1" x14ac:dyDescent="0.35">
      <c r="A127" s="1"/>
      <c r="B127" s="1"/>
      <c r="C127" s="1"/>
      <c r="D127" s="1"/>
      <c r="E127" s="1"/>
      <c r="F127" s="1"/>
      <c r="G127" s="1" t="s">
        <v>121</v>
      </c>
      <c r="H127" s="1"/>
      <c r="I127" s="1"/>
      <c r="J127" s="7">
        <v>0</v>
      </c>
      <c r="K127" s="5"/>
      <c r="L127" s="7">
        <v>0</v>
      </c>
      <c r="M127" s="29"/>
      <c r="N127" s="7">
        <f>ROUND((J127-L127),5)</f>
        <v>0</v>
      </c>
      <c r="O127" s="5"/>
      <c r="P127" s="8">
        <f>ROUND(IF(L127=0, IF(J127=0, 0, 1), J127/L127),5)</f>
        <v>0</v>
      </c>
    </row>
    <row r="128" spans="1:16" x14ac:dyDescent="0.3">
      <c r="A128" s="1"/>
      <c r="B128" s="1"/>
      <c r="C128" s="1"/>
      <c r="D128" s="1"/>
      <c r="E128" s="1"/>
      <c r="F128" s="1" t="s">
        <v>122</v>
      </c>
      <c r="G128" s="1"/>
      <c r="H128" s="1"/>
      <c r="I128" s="1"/>
      <c r="J128" s="4">
        <f>ROUND(SUM(J125:J127),5)</f>
        <v>22138.98</v>
      </c>
      <c r="K128" s="5"/>
      <c r="L128" s="4">
        <f>ROUND(SUM(L125:L127),5)</f>
        <v>76444.45</v>
      </c>
      <c r="M128" s="33">
        <f>SUM(M126)</f>
        <v>80000</v>
      </c>
      <c r="N128" s="4">
        <f>ROUND((J128-L128),5)</f>
        <v>-54305.47</v>
      </c>
      <c r="O128" s="5"/>
      <c r="P128" s="6">
        <f>ROUND(IF(L128=0, IF(J128=0, 0, 1), J128/L128),5)</f>
        <v>0.28960999999999998</v>
      </c>
    </row>
    <row r="129" spans="1:16" x14ac:dyDescent="0.3">
      <c r="A129" s="1"/>
      <c r="B129" s="1"/>
      <c r="C129" s="1"/>
      <c r="D129" s="1"/>
      <c r="E129" s="1"/>
      <c r="F129" s="1" t="s">
        <v>123</v>
      </c>
      <c r="G129" s="1"/>
      <c r="H129" s="1"/>
      <c r="I129" s="1"/>
      <c r="J129" s="4"/>
      <c r="K129" s="5"/>
      <c r="L129" s="4"/>
      <c r="M129" s="29"/>
      <c r="N129" s="4"/>
      <c r="O129" s="5"/>
      <c r="P129" s="6"/>
    </row>
    <row r="130" spans="1:16" x14ac:dyDescent="0.3">
      <c r="A130" s="1"/>
      <c r="B130" s="1"/>
      <c r="C130" s="1"/>
      <c r="D130" s="1"/>
      <c r="E130" s="1"/>
      <c r="F130" s="1"/>
      <c r="G130" s="1" t="s">
        <v>124</v>
      </c>
      <c r="H130" s="1"/>
      <c r="I130" s="1"/>
      <c r="J130" s="4">
        <v>0</v>
      </c>
      <c r="K130" s="5"/>
      <c r="L130" s="4">
        <v>0</v>
      </c>
      <c r="M130" s="29"/>
      <c r="N130" s="4">
        <f t="shared" ref="N130:N138" si="12">ROUND((J130-L130),5)</f>
        <v>0</v>
      </c>
      <c r="O130" s="5"/>
      <c r="P130" s="6">
        <f t="shared" ref="P130:P138" si="13">ROUND(IF(L130=0, IF(J130=0, 0, 1), J130/L130),5)</f>
        <v>0</v>
      </c>
    </row>
    <row r="131" spans="1:16" x14ac:dyDescent="0.3">
      <c r="A131" s="1"/>
      <c r="B131" s="1"/>
      <c r="C131" s="1"/>
      <c r="D131" s="1"/>
      <c r="E131" s="1"/>
      <c r="F131" s="1"/>
      <c r="G131" s="1" t="s">
        <v>125</v>
      </c>
      <c r="H131" s="1"/>
      <c r="I131" s="1"/>
      <c r="J131" s="4">
        <v>0</v>
      </c>
      <c r="K131" s="5"/>
      <c r="L131" s="4">
        <v>0</v>
      </c>
      <c r="M131" s="29"/>
      <c r="N131" s="4">
        <f t="shared" si="12"/>
        <v>0</v>
      </c>
      <c r="O131" s="5"/>
      <c r="P131" s="6">
        <f t="shared" si="13"/>
        <v>0</v>
      </c>
    </row>
    <row r="132" spans="1:16" x14ac:dyDescent="0.3">
      <c r="A132" s="1"/>
      <c r="B132" s="1"/>
      <c r="C132" s="1"/>
      <c r="D132" s="1"/>
      <c r="E132" s="1"/>
      <c r="F132" s="1"/>
      <c r="G132" s="1" t="s">
        <v>126</v>
      </c>
      <c r="H132" s="1"/>
      <c r="I132" s="1"/>
      <c r="J132" s="4">
        <v>0</v>
      </c>
      <c r="K132" s="5"/>
      <c r="L132" s="4">
        <v>0</v>
      </c>
      <c r="M132" s="29"/>
      <c r="N132" s="4">
        <f t="shared" si="12"/>
        <v>0</v>
      </c>
      <c r="O132" s="5"/>
      <c r="P132" s="6">
        <f t="shared" si="13"/>
        <v>0</v>
      </c>
    </row>
    <row r="133" spans="1:16" ht="21.6" x14ac:dyDescent="0.3">
      <c r="A133" s="1"/>
      <c r="B133" s="1"/>
      <c r="C133" s="1"/>
      <c r="D133" s="1"/>
      <c r="E133" s="1"/>
      <c r="F133" s="1"/>
      <c r="G133" s="1" t="s">
        <v>127</v>
      </c>
      <c r="H133" s="1"/>
      <c r="I133" s="1"/>
      <c r="J133" s="4">
        <v>78166.67</v>
      </c>
      <c r="K133" s="5"/>
      <c r="L133" s="4">
        <v>0</v>
      </c>
      <c r="M133" s="29"/>
      <c r="N133" s="4">
        <f t="shared" si="12"/>
        <v>78166.67</v>
      </c>
      <c r="O133" s="42" t="s">
        <v>1011</v>
      </c>
      <c r="P133" s="6">
        <f t="shared" si="13"/>
        <v>1</v>
      </c>
    </row>
    <row r="134" spans="1:16" ht="15" thickBot="1" x14ac:dyDescent="0.35">
      <c r="A134" s="1"/>
      <c r="B134" s="1"/>
      <c r="C134" s="1"/>
      <c r="D134" s="1"/>
      <c r="E134" s="1"/>
      <c r="F134" s="1"/>
      <c r="G134" s="1" t="s">
        <v>128</v>
      </c>
      <c r="H134" s="1"/>
      <c r="I134" s="1"/>
      <c r="J134" s="7">
        <v>0</v>
      </c>
      <c r="K134" s="5"/>
      <c r="L134" s="7">
        <v>0</v>
      </c>
      <c r="M134" s="29"/>
      <c r="N134" s="7">
        <f t="shared" si="12"/>
        <v>0</v>
      </c>
      <c r="O134" s="5"/>
      <c r="P134" s="8">
        <f t="shared" si="13"/>
        <v>0</v>
      </c>
    </row>
    <row r="135" spans="1:16" x14ac:dyDescent="0.3">
      <c r="A135" s="1"/>
      <c r="B135" s="1"/>
      <c r="C135" s="1"/>
      <c r="D135" s="1"/>
      <c r="E135" s="1"/>
      <c r="F135" s="1" t="s">
        <v>129</v>
      </c>
      <c r="G135" s="1"/>
      <c r="H135" s="1"/>
      <c r="I135" s="1"/>
      <c r="J135" s="4">
        <f>ROUND(SUM(J129:J134),5)</f>
        <v>78166.67</v>
      </c>
      <c r="K135" s="5"/>
      <c r="L135" s="4">
        <f>ROUND(SUM(L129:L134),5)</f>
        <v>0</v>
      </c>
      <c r="M135" s="35">
        <v>0</v>
      </c>
      <c r="N135" s="4">
        <f t="shared" si="12"/>
        <v>78166.67</v>
      </c>
      <c r="O135" s="5"/>
      <c r="P135" s="6">
        <f t="shared" si="13"/>
        <v>1</v>
      </c>
    </row>
    <row r="136" spans="1:16" ht="15" thickBot="1" x14ac:dyDescent="0.35">
      <c r="A136" s="1"/>
      <c r="B136" s="1"/>
      <c r="C136" s="1"/>
      <c r="D136" s="1"/>
      <c r="E136" s="1"/>
      <c r="F136" s="1" t="s">
        <v>130</v>
      </c>
      <c r="G136" s="1"/>
      <c r="H136" s="1"/>
      <c r="I136" s="1"/>
      <c r="J136" s="7">
        <v>0</v>
      </c>
      <c r="K136" s="5"/>
      <c r="L136" s="7">
        <v>0</v>
      </c>
      <c r="M136" s="29"/>
      <c r="N136" s="7">
        <f t="shared" si="12"/>
        <v>0</v>
      </c>
      <c r="O136" s="5"/>
      <c r="P136" s="8">
        <f t="shared" si="13"/>
        <v>0</v>
      </c>
    </row>
    <row r="137" spans="1:16" x14ac:dyDescent="0.3">
      <c r="A137" s="1"/>
      <c r="B137" s="1"/>
      <c r="C137" s="1"/>
      <c r="D137" s="1"/>
      <c r="E137" s="1" t="s">
        <v>131</v>
      </c>
      <c r="F137" s="1"/>
      <c r="G137" s="1"/>
      <c r="H137" s="1"/>
      <c r="I137" s="1"/>
      <c r="J137" s="4">
        <f>ROUND(SUM(J6:J7)+J30+J51+J57+J105+J124+J128+SUM(J135:J136),5)</f>
        <v>1476650.16</v>
      </c>
      <c r="K137" s="5"/>
      <c r="L137" s="4">
        <f>ROUND(SUM(L6:L7)+L30+L51+L57+L105+L124+L128+SUM(L135:L136),5)</f>
        <v>1792399.23</v>
      </c>
      <c r="M137" s="33">
        <f>SUM(M6:M7)+M30+M51+M57+M105+M124+M128+M135+M1366</f>
        <v>1848775</v>
      </c>
      <c r="N137" s="4">
        <f t="shared" si="12"/>
        <v>-315749.07</v>
      </c>
      <c r="O137" s="5"/>
      <c r="P137" s="6">
        <f t="shared" si="13"/>
        <v>0.82384000000000002</v>
      </c>
    </row>
    <row r="138" spans="1:16" x14ac:dyDescent="0.3">
      <c r="A138" s="1"/>
      <c r="B138" s="1"/>
      <c r="C138" s="1"/>
      <c r="D138" s="1"/>
      <c r="E138" s="1" t="s">
        <v>132</v>
      </c>
      <c r="F138" s="1"/>
      <c r="G138" s="1"/>
      <c r="H138" s="1"/>
      <c r="I138" s="1"/>
      <c r="J138" s="4">
        <v>0</v>
      </c>
      <c r="K138" s="5"/>
      <c r="L138" s="4">
        <v>0</v>
      </c>
      <c r="M138" s="29"/>
      <c r="N138" s="4">
        <f t="shared" si="12"/>
        <v>0</v>
      </c>
      <c r="O138" s="5"/>
      <c r="P138" s="6">
        <f t="shared" si="13"/>
        <v>0</v>
      </c>
    </row>
    <row r="139" spans="1:16" x14ac:dyDescent="0.3">
      <c r="A139" s="1"/>
      <c r="B139" s="1"/>
      <c r="C139" s="1"/>
      <c r="D139" s="1"/>
      <c r="E139" s="1" t="s">
        <v>133</v>
      </c>
      <c r="F139" s="1"/>
      <c r="G139" s="1"/>
      <c r="H139" s="1"/>
      <c r="I139" s="1"/>
      <c r="J139" s="4"/>
      <c r="K139" s="5"/>
      <c r="L139" s="4"/>
      <c r="M139" s="29"/>
      <c r="N139" s="4"/>
      <c r="O139" s="5"/>
      <c r="P139" s="6"/>
    </row>
    <row r="140" spans="1:16" x14ac:dyDescent="0.3">
      <c r="A140" s="1"/>
      <c r="B140" s="1"/>
      <c r="C140" s="1"/>
      <c r="D140" s="1"/>
      <c r="E140" s="1"/>
      <c r="F140" s="1" t="s">
        <v>134</v>
      </c>
      <c r="G140" s="1"/>
      <c r="H140" s="1"/>
      <c r="I140" s="1"/>
      <c r="J140" s="4"/>
      <c r="K140" s="5"/>
      <c r="L140" s="4"/>
      <c r="M140" s="29"/>
      <c r="N140" s="4"/>
      <c r="O140" s="5"/>
      <c r="P140" s="6"/>
    </row>
    <row r="141" spans="1:16" x14ac:dyDescent="0.3">
      <c r="A141" s="1"/>
      <c r="B141" s="1"/>
      <c r="C141" s="1"/>
      <c r="D141" s="1"/>
      <c r="E141" s="1"/>
      <c r="F141" s="1"/>
      <c r="G141" s="1" t="s">
        <v>135</v>
      </c>
      <c r="H141" s="1"/>
      <c r="I141" s="1"/>
      <c r="J141" s="4">
        <v>0</v>
      </c>
      <c r="K141" s="5"/>
      <c r="L141" s="4">
        <v>0</v>
      </c>
      <c r="M141" s="29"/>
      <c r="N141" s="4">
        <f>ROUND((J141-L141),5)</f>
        <v>0</v>
      </c>
      <c r="O141" s="5"/>
      <c r="P141" s="6">
        <f>ROUND(IF(L141=0, IF(J141=0, 0, 1), J141/L141),5)</f>
        <v>0</v>
      </c>
    </row>
    <row r="142" spans="1:16" ht="15" thickBot="1" x14ac:dyDescent="0.35">
      <c r="A142" s="1"/>
      <c r="B142" s="1"/>
      <c r="C142" s="1"/>
      <c r="D142" s="1"/>
      <c r="E142" s="1"/>
      <c r="F142" s="1"/>
      <c r="G142" s="1" t="s">
        <v>136</v>
      </c>
      <c r="H142" s="1"/>
      <c r="I142" s="1"/>
      <c r="J142" s="7">
        <v>0</v>
      </c>
      <c r="K142" s="5"/>
      <c r="L142" s="7">
        <v>0</v>
      </c>
      <c r="M142" s="29"/>
      <c r="N142" s="7">
        <f>ROUND((J142-L142),5)</f>
        <v>0</v>
      </c>
      <c r="O142" s="5"/>
      <c r="P142" s="8">
        <f>ROUND(IF(L142=0, IF(J142=0, 0, 1), J142/L142),5)</f>
        <v>0</v>
      </c>
    </row>
    <row r="143" spans="1:16" x14ac:dyDescent="0.3">
      <c r="A143" s="1"/>
      <c r="B143" s="1"/>
      <c r="C143" s="1"/>
      <c r="D143" s="1"/>
      <c r="E143" s="1"/>
      <c r="F143" s="1" t="s">
        <v>137</v>
      </c>
      <c r="G143" s="1"/>
      <c r="H143" s="1"/>
      <c r="I143" s="1"/>
      <c r="J143" s="4">
        <f>ROUND(SUM(J140:J142),5)</f>
        <v>0</v>
      </c>
      <c r="K143" s="5"/>
      <c r="L143" s="4">
        <f>ROUND(SUM(L140:L142),5)</f>
        <v>0</v>
      </c>
      <c r="M143" s="29"/>
      <c r="N143" s="4">
        <f>ROUND((J143-L143),5)</f>
        <v>0</v>
      </c>
      <c r="O143" s="5"/>
      <c r="P143" s="6">
        <f>ROUND(IF(L143=0, IF(J143=0, 0, 1), J143/L143),5)</f>
        <v>0</v>
      </c>
    </row>
    <row r="144" spans="1:16" ht="15" thickBot="1" x14ac:dyDescent="0.35">
      <c r="A144" s="1"/>
      <c r="B144" s="1"/>
      <c r="C144" s="1"/>
      <c r="D144" s="1"/>
      <c r="E144" s="1"/>
      <c r="F144" s="1" t="s">
        <v>138</v>
      </c>
      <c r="G144" s="1"/>
      <c r="H144" s="1"/>
      <c r="I144" s="1"/>
      <c r="J144" s="7">
        <v>0</v>
      </c>
      <c r="K144" s="5"/>
      <c r="L144" s="7">
        <v>0</v>
      </c>
      <c r="M144" s="29"/>
      <c r="N144" s="7">
        <f>ROUND((J144-L144),5)</f>
        <v>0</v>
      </c>
      <c r="O144" s="5"/>
      <c r="P144" s="8">
        <f>ROUND(IF(L144=0, IF(J144=0, 0, 1), J144/L144),5)</f>
        <v>0</v>
      </c>
    </row>
    <row r="145" spans="1:16" x14ac:dyDescent="0.3">
      <c r="A145" s="1"/>
      <c r="B145" s="1"/>
      <c r="C145" s="1"/>
      <c r="D145" s="1"/>
      <c r="E145" s="1" t="s">
        <v>139</v>
      </c>
      <c r="F145" s="1"/>
      <c r="G145" s="1"/>
      <c r="H145" s="1"/>
      <c r="I145" s="1"/>
      <c r="J145" s="4">
        <f>ROUND(J139+SUM(J143:J144),5)</f>
        <v>0</v>
      </c>
      <c r="K145" s="5"/>
      <c r="L145" s="4">
        <f>ROUND(L139+SUM(L143:L144),5)</f>
        <v>0</v>
      </c>
      <c r="M145" s="29"/>
      <c r="N145" s="4">
        <f>ROUND((J145-L145),5)</f>
        <v>0</v>
      </c>
      <c r="O145" s="5"/>
      <c r="P145" s="6">
        <f>ROUND(IF(L145=0, IF(J145=0, 0, 1), J145/L145),5)</f>
        <v>0</v>
      </c>
    </row>
    <row r="146" spans="1:16" x14ac:dyDescent="0.3">
      <c r="A146" s="1"/>
      <c r="B146" s="1"/>
      <c r="C146" s="1"/>
      <c r="D146" s="1"/>
      <c r="E146" s="1" t="s">
        <v>140</v>
      </c>
      <c r="F146" s="1"/>
      <c r="G146" s="1"/>
      <c r="H146" s="1"/>
      <c r="I146" s="1"/>
      <c r="J146" s="4"/>
      <c r="K146" s="5"/>
      <c r="L146" s="4"/>
      <c r="M146" s="29"/>
      <c r="N146" s="4"/>
      <c r="O146" s="5"/>
      <c r="P146" s="6"/>
    </row>
    <row r="147" spans="1:16" x14ac:dyDescent="0.3">
      <c r="A147" s="1"/>
      <c r="B147" s="1"/>
      <c r="C147" s="1"/>
      <c r="D147" s="1"/>
      <c r="E147" s="1"/>
      <c r="F147" s="1" t="s">
        <v>141</v>
      </c>
      <c r="G147" s="1"/>
      <c r="H147" s="1"/>
      <c r="I147" s="1"/>
      <c r="J147" s="4">
        <v>0</v>
      </c>
      <c r="K147" s="5"/>
      <c r="L147" s="4">
        <v>0</v>
      </c>
      <c r="M147" s="29">
        <v>1000</v>
      </c>
      <c r="N147" s="4">
        <f t="shared" ref="N147:N172" si="14">ROUND((J147-L147),5)</f>
        <v>0</v>
      </c>
      <c r="O147" s="5"/>
      <c r="P147" s="6">
        <f t="shared" ref="P147:P172" si="15">ROUND(IF(L147=0, IF(J147=0, 0, 1), J147/L147),5)</f>
        <v>0</v>
      </c>
    </row>
    <row r="148" spans="1:16" x14ac:dyDescent="0.3">
      <c r="A148" s="1"/>
      <c r="B148" s="1"/>
      <c r="C148" s="1"/>
      <c r="D148" s="1"/>
      <c r="E148" s="1"/>
      <c r="F148" s="1" t="s">
        <v>142</v>
      </c>
      <c r="G148" s="1"/>
      <c r="H148" s="1"/>
      <c r="I148" s="1"/>
      <c r="J148" s="4">
        <v>0</v>
      </c>
      <c r="K148" s="5"/>
      <c r="L148" s="4">
        <v>2388.89</v>
      </c>
      <c r="M148" s="29">
        <v>5000</v>
      </c>
      <c r="N148" s="4">
        <f t="shared" si="14"/>
        <v>-2388.89</v>
      </c>
      <c r="O148" s="5"/>
      <c r="P148" s="6">
        <f t="shared" si="15"/>
        <v>0</v>
      </c>
    </row>
    <row r="149" spans="1:16" x14ac:dyDescent="0.3">
      <c r="A149" s="1"/>
      <c r="B149" s="1"/>
      <c r="C149" s="1"/>
      <c r="D149" s="1"/>
      <c r="E149" s="1"/>
      <c r="F149" s="1" t="s">
        <v>143</v>
      </c>
      <c r="G149" s="1"/>
      <c r="H149" s="1"/>
      <c r="I149" s="1"/>
      <c r="J149" s="4">
        <v>0</v>
      </c>
      <c r="K149" s="5"/>
      <c r="L149" s="4">
        <v>0</v>
      </c>
      <c r="M149" s="29"/>
      <c r="N149" s="4">
        <f t="shared" si="14"/>
        <v>0</v>
      </c>
      <c r="O149" s="5"/>
      <c r="P149" s="6">
        <f t="shared" si="15"/>
        <v>0</v>
      </c>
    </row>
    <row r="150" spans="1:16" x14ac:dyDescent="0.3">
      <c r="A150" s="1"/>
      <c r="B150" s="1"/>
      <c r="C150" s="1"/>
      <c r="D150" s="1"/>
      <c r="E150" s="1"/>
      <c r="F150" s="1" t="s">
        <v>144</v>
      </c>
      <c r="G150" s="1"/>
      <c r="H150" s="1"/>
      <c r="I150" s="1"/>
      <c r="J150" s="4">
        <v>2619</v>
      </c>
      <c r="K150" s="5"/>
      <c r="L150" s="4">
        <v>9555.56</v>
      </c>
      <c r="M150" s="29">
        <v>10000</v>
      </c>
      <c r="N150" s="4">
        <f t="shared" si="14"/>
        <v>-6936.56</v>
      </c>
      <c r="O150" s="5"/>
      <c r="P150" s="6">
        <f t="shared" si="15"/>
        <v>0.27407999999999999</v>
      </c>
    </row>
    <row r="151" spans="1:16" x14ac:dyDescent="0.3">
      <c r="A151" s="1"/>
      <c r="B151" s="1"/>
      <c r="C151" s="1"/>
      <c r="D151" s="1"/>
      <c r="E151" s="1"/>
      <c r="F151" s="1" t="s">
        <v>145</v>
      </c>
      <c r="G151" s="1"/>
      <c r="H151" s="1"/>
      <c r="I151" s="1"/>
      <c r="J151" s="4">
        <v>1924.48</v>
      </c>
      <c r="K151" s="5"/>
      <c r="L151" s="4">
        <v>0</v>
      </c>
      <c r="M151" s="29"/>
      <c r="N151" s="4">
        <f t="shared" si="14"/>
        <v>1924.48</v>
      </c>
      <c r="O151" s="5"/>
      <c r="P151" s="6">
        <f t="shared" si="15"/>
        <v>1</v>
      </c>
    </row>
    <row r="152" spans="1:16" x14ac:dyDescent="0.3">
      <c r="A152" s="1"/>
      <c r="B152" s="1"/>
      <c r="C152" s="1"/>
      <c r="D152" s="1"/>
      <c r="E152" s="1"/>
      <c r="F152" s="1" t="s">
        <v>146</v>
      </c>
      <c r="G152" s="1"/>
      <c r="H152" s="1"/>
      <c r="I152" s="1"/>
      <c r="J152" s="4">
        <v>0</v>
      </c>
      <c r="K152" s="5"/>
      <c r="L152" s="4">
        <v>0</v>
      </c>
      <c r="M152" s="29"/>
      <c r="N152" s="4">
        <f t="shared" si="14"/>
        <v>0</v>
      </c>
      <c r="O152" s="5"/>
      <c r="P152" s="6">
        <f t="shared" si="15"/>
        <v>0</v>
      </c>
    </row>
    <row r="153" spans="1:16" x14ac:dyDescent="0.3">
      <c r="A153" s="1"/>
      <c r="B153" s="1"/>
      <c r="C153" s="1"/>
      <c r="D153" s="1"/>
      <c r="E153" s="1"/>
      <c r="F153" s="1" t="s">
        <v>147</v>
      </c>
      <c r="G153" s="1"/>
      <c r="H153" s="1"/>
      <c r="I153" s="1"/>
      <c r="J153" s="4">
        <v>0</v>
      </c>
      <c r="K153" s="5"/>
      <c r="L153" s="4">
        <v>200</v>
      </c>
      <c r="M153" s="29">
        <v>200</v>
      </c>
      <c r="N153" s="4">
        <f t="shared" si="14"/>
        <v>-200</v>
      </c>
      <c r="O153" s="5"/>
      <c r="P153" s="6">
        <f t="shared" si="15"/>
        <v>0</v>
      </c>
    </row>
    <row r="154" spans="1:16" x14ac:dyDescent="0.3">
      <c r="A154" s="1"/>
      <c r="B154" s="1"/>
      <c r="C154" s="1"/>
      <c r="D154" s="1"/>
      <c r="E154" s="1"/>
      <c r="F154" s="1" t="s">
        <v>148</v>
      </c>
      <c r="G154" s="1"/>
      <c r="H154" s="1"/>
      <c r="I154" s="1"/>
      <c r="J154" s="4">
        <v>0</v>
      </c>
      <c r="K154" s="5"/>
      <c r="L154" s="4">
        <v>0</v>
      </c>
      <c r="M154" s="29"/>
      <c r="N154" s="4">
        <f t="shared" si="14"/>
        <v>0</v>
      </c>
      <c r="O154" s="5"/>
      <c r="P154" s="6">
        <f t="shared" si="15"/>
        <v>0</v>
      </c>
    </row>
    <row r="155" spans="1:16" x14ac:dyDescent="0.3">
      <c r="A155" s="1"/>
      <c r="B155" s="1"/>
      <c r="C155" s="1"/>
      <c r="D155" s="1"/>
      <c r="E155" s="1"/>
      <c r="F155" s="1" t="s">
        <v>149</v>
      </c>
      <c r="G155" s="1"/>
      <c r="H155" s="1"/>
      <c r="I155" s="1"/>
      <c r="J155" s="4">
        <v>0</v>
      </c>
      <c r="K155" s="5"/>
      <c r="L155" s="4">
        <v>0</v>
      </c>
      <c r="M155" s="29"/>
      <c r="N155" s="4">
        <f t="shared" si="14"/>
        <v>0</v>
      </c>
      <c r="O155" s="5"/>
      <c r="P155" s="6">
        <f t="shared" si="15"/>
        <v>0</v>
      </c>
    </row>
    <row r="156" spans="1:16" x14ac:dyDescent="0.3">
      <c r="A156" s="1"/>
      <c r="B156" s="1"/>
      <c r="C156" s="1"/>
      <c r="D156" s="1"/>
      <c r="E156" s="1"/>
      <c r="F156" s="1" t="s">
        <v>150</v>
      </c>
      <c r="G156" s="1"/>
      <c r="H156" s="1"/>
      <c r="I156" s="1"/>
      <c r="J156" s="4">
        <v>0</v>
      </c>
      <c r="K156" s="5"/>
      <c r="L156" s="4">
        <v>0</v>
      </c>
      <c r="M156" s="29"/>
      <c r="N156" s="4">
        <f t="shared" si="14"/>
        <v>0</v>
      </c>
      <c r="O156" s="5"/>
      <c r="P156" s="6">
        <f t="shared" si="15"/>
        <v>0</v>
      </c>
    </row>
    <row r="157" spans="1:16" x14ac:dyDescent="0.3">
      <c r="A157" s="1"/>
      <c r="B157" s="1"/>
      <c r="C157" s="1"/>
      <c r="D157" s="1"/>
      <c r="E157" s="1"/>
      <c r="F157" s="1" t="s">
        <v>151</v>
      </c>
      <c r="G157" s="1"/>
      <c r="H157" s="1"/>
      <c r="I157" s="1"/>
      <c r="J157" s="4">
        <v>0</v>
      </c>
      <c r="K157" s="5"/>
      <c r="L157" s="4">
        <v>0</v>
      </c>
      <c r="M157" s="29"/>
      <c r="N157" s="4">
        <f t="shared" si="14"/>
        <v>0</v>
      </c>
      <c r="O157" s="5"/>
      <c r="P157" s="6">
        <f t="shared" si="15"/>
        <v>0</v>
      </c>
    </row>
    <row r="158" spans="1:16" x14ac:dyDescent="0.3">
      <c r="A158" s="1"/>
      <c r="B158" s="1"/>
      <c r="C158" s="1"/>
      <c r="D158" s="1"/>
      <c r="E158" s="1"/>
      <c r="F158" s="25" t="s">
        <v>965</v>
      </c>
      <c r="G158" s="25"/>
      <c r="H158" s="25"/>
      <c r="I158" s="25"/>
      <c r="J158" s="4">
        <v>98</v>
      </c>
      <c r="K158" s="5"/>
      <c r="L158" s="4">
        <v>216.67</v>
      </c>
      <c r="M158" s="29">
        <v>700</v>
      </c>
      <c r="N158" s="4">
        <f t="shared" si="14"/>
        <v>-118.67</v>
      </c>
      <c r="O158" s="5"/>
      <c r="P158" s="6">
        <f t="shared" si="15"/>
        <v>0.45229999999999998</v>
      </c>
    </row>
    <row r="159" spans="1:16" x14ac:dyDescent="0.3">
      <c r="A159" s="1"/>
      <c r="B159" s="1"/>
      <c r="C159" s="1"/>
      <c r="D159" s="1"/>
      <c r="E159" s="1"/>
      <c r="F159" s="1" t="s">
        <v>152</v>
      </c>
      <c r="G159" s="1"/>
      <c r="H159" s="1"/>
      <c r="I159" s="1"/>
      <c r="J159" s="4">
        <v>0</v>
      </c>
      <c r="K159" s="5"/>
      <c r="L159" s="4">
        <v>0</v>
      </c>
      <c r="M159" s="29"/>
      <c r="N159" s="4">
        <f t="shared" si="14"/>
        <v>0</v>
      </c>
      <c r="O159" s="5"/>
      <c r="P159" s="6">
        <f t="shared" si="15"/>
        <v>0</v>
      </c>
    </row>
    <row r="160" spans="1:16" x14ac:dyDescent="0.3">
      <c r="A160" s="1"/>
      <c r="B160" s="1"/>
      <c r="C160" s="1"/>
      <c r="D160" s="1"/>
      <c r="E160" s="1"/>
      <c r="F160" s="1" t="s">
        <v>153</v>
      </c>
      <c r="G160" s="1"/>
      <c r="H160" s="1"/>
      <c r="I160" s="1"/>
      <c r="J160" s="4">
        <v>0</v>
      </c>
      <c r="K160" s="5"/>
      <c r="L160" s="4">
        <v>0</v>
      </c>
      <c r="M160" s="29"/>
      <c r="N160" s="4">
        <f t="shared" si="14"/>
        <v>0</v>
      </c>
      <c r="O160" s="5"/>
      <c r="P160" s="6">
        <f t="shared" si="15"/>
        <v>0</v>
      </c>
    </row>
    <row r="161" spans="1:16" x14ac:dyDescent="0.3">
      <c r="A161" s="1"/>
      <c r="B161" s="1"/>
      <c r="C161" s="1"/>
      <c r="D161" s="1"/>
      <c r="E161" s="1"/>
      <c r="F161" s="1" t="s">
        <v>154</v>
      </c>
      <c r="G161" s="1"/>
      <c r="H161" s="1"/>
      <c r="I161" s="1"/>
      <c r="J161" s="4">
        <v>390.54</v>
      </c>
      <c r="K161" s="5"/>
      <c r="L161" s="4">
        <v>216.67</v>
      </c>
      <c r="M161" s="29">
        <v>500</v>
      </c>
      <c r="N161" s="4">
        <f t="shared" si="14"/>
        <v>173.87</v>
      </c>
      <c r="O161" s="5"/>
      <c r="P161" s="6">
        <f t="shared" si="15"/>
        <v>1.80246</v>
      </c>
    </row>
    <row r="162" spans="1:16" x14ac:dyDescent="0.3">
      <c r="A162" s="1"/>
      <c r="B162" s="1"/>
      <c r="C162" s="1"/>
      <c r="D162" s="1"/>
      <c r="E162" s="1"/>
      <c r="F162" s="1" t="s">
        <v>155</v>
      </c>
      <c r="G162" s="1"/>
      <c r="H162" s="1"/>
      <c r="I162" s="1"/>
      <c r="J162" s="4">
        <v>98</v>
      </c>
      <c r="K162" s="5"/>
      <c r="L162" s="4">
        <v>346.67</v>
      </c>
      <c r="M162" s="29">
        <v>400</v>
      </c>
      <c r="N162" s="4">
        <f t="shared" si="14"/>
        <v>-248.67</v>
      </c>
      <c r="O162" s="5"/>
      <c r="P162" s="6">
        <f t="shared" si="15"/>
        <v>0.28269</v>
      </c>
    </row>
    <row r="163" spans="1:16" x14ac:dyDescent="0.3">
      <c r="A163" s="1"/>
      <c r="B163" s="1"/>
      <c r="C163" s="1"/>
      <c r="D163" s="1"/>
      <c r="E163" s="1"/>
      <c r="F163" s="1" t="s">
        <v>156</v>
      </c>
      <c r="G163" s="1"/>
      <c r="H163" s="1"/>
      <c r="I163" s="1"/>
      <c r="J163" s="4">
        <v>191.5</v>
      </c>
      <c r="K163" s="5"/>
      <c r="L163" s="4">
        <v>1194.45</v>
      </c>
      <c r="M163" s="29">
        <v>2500</v>
      </c>
      <c r="N163" s="4">
        <f t="shared" si="14"/>
        <v>-1002.95</v>
      </c>
      <c r="O163" s="5"/>
      <c r="P163" s="6">
        <f t="shared" si="15"/>
        <v>0.16031999999999999</v>
      </c>
    </row>
    <row r="164" spans="1:16" x14ac:dyDescent="0.3">
      <c r="A164" s="1"/>
      <c r="B164" s="1"/>
      <c r="C164" s="1"/>
      <c r="D164" s="1"/>
      <c r="E164" s="1"/>
      <c r="F164" s="1" t="s">
        <v>157</v>
      </c>
      <c r="G164" s="1"/>
      <c r="H164" s="1"/>
      <c r="I164" s="1"/>
      <c r="J164" s="4">
        <v>131</v>
      </c>
      <c r="K164" s="5"/>
      <c r="L164" s="4">
        <v>1911.11</v>
      </c>
      <c r="M164" s="29">
        <v>2000</v>
      </c>
      <c r="N164" s="4">
        <f t="shared" si="14"/>
        <v>-1780.11</v>
      </c>
      <c r="O164" s="5"/>
      <c r="P164" s="6">
        <f t="shared" si="15"/>
        <v>6.855E-2</v>
      </c>
    </row>
    <row r="165" spans="1:16" x14ac:dyDescent="0.3">
      <c r="A165" s="1"/>
      <c r="B165" s="1"/>
      <c r="C165" s="1"/>
      <c r="D165" s="1"/>
      <c r="E165" s="1"/>
      <c r="F165" s="1" t="s">
        <v>158</v>
      </c>
      <c r="G165" s="1"/>
      <c r="H165" s="1"/>
      <c r="I165" s="1"/>
      <c r="J165" s="4">
        <v>2.29</v>
      </c>
      <c r="K165" s="5"/>
      <c r="L165" s="4">
        <v>25</v>
      </c>
      <c r="M165" s="29">
        <v>25</v>
      </c>
      <c r="N165" s="4">
        <f t="shared" si="14"/>
        <v>-22.71</v>
      </c>
      <c r="O165" s="5"/>
      <c r="P165" s="6">
        <f t="shared" si="15"/>
        <v>9.1600000000000001E-2</v>
      </c>
    </row>
    <row r="166" spans="1:16" x14ac:dyDescent="0.3">
      <c r="A166" s="1"/>
      <c r="B166" s="1"/>
      <c r="C166" s="1"/>
      <c r="D166" s="1"/>
      <c r="E166" s="1"/>
      <c r="F166" s="1" t="s">
        <v>159</v>
      </c>
      <c r="G166" s="1"/>
      <c r="H166" s="1"/>
      <c r="I166" s="1"/>
      <c r="J166" s="4">
        <v>722.5</v>
      </c>
      <c r="K166" s="5"/>
      <c r="L166" s="4">
        <v>2388.89</v>
      </c>
      <c r="M166" s="29">
        <v>3500</v>
      </c>
      <c r="N166" s="4">
        <f t="shared" si="14"/>
        <v>-1666.39</v>
      </c>
      <c r="O166" s="5"/>
      <c r="P166" s="6">
        <f t="shared" si="15"/>
        <v>0.30243999999999999</v>
      </c>
    </row>
    <row r="167" spans="1:16" x14ac:dyDescent="0.3">
      <c r="A167" s="1"/>
      <c r="B167" s="1"/>
      <c r="C167" s="1"/>
      <c r="D167" s="1"/>
      <c r="E167" s="1"/>
      <c r="F167" s="1" t="s">
        <v>160</v>
      </c>
      <c r="G167" s="1"/>
      <c r="H167" s="1"/>
      <c r="I167" s="1"/>
      <c r="J167" s="4">
        <v>0</v>
      </c>
      <c r="K167" s="5"/>
      <c r="L167" s="4">
        <v>0</v>
      </c>
      <c r="M167" s="29"/>
      <c r="N167" s="4">
        <f t="shared" si="14"/>
        <v>0</v>
      </c>
      <c r="O167" s="5"/>
      <c r="P167" s="6">
        <f t="shared" si="15"/>
        <v>0</v>
      </c>
    </row>
    <row r="168" spans="1:16" x14ac:dyDescent="0.3">
      <c r="A168" s="1"/>
      <c r="B168" s="1"/>
      <c r="C168" s="1"/>
      <c r="D168" s="1"/>
      <c r="E168" s="1"/>
      <c r="F168" s="1" t="s">
        <v>161</v>
      </c>
      <c r="G168" s="1"/>
      <c r="H168" s="1"/>
      <c r="I168" s="1"/>
      <c r="J168" s="4">
        <v>14.54</v>
      </c>
      <c r="K168" s="5"/>
      <c r="L168" s="4">
        <v>86.67</v>
      </c>
      <c r="M168" s="29">
        <v>100</v>
      </c>
      <c r="N168" s="4">
        <f t="shared" si="14"/>
        <v>-72.13</v>
      </c>
      <c r="O168" s="5"/>
      <c r="P168" s="6">
        <f t="shared" si="15"/>
        <v>0.16775999999999999</v>
      </c>
    </row>
    <row r="169" spans="1:16" x14ac:dyDescent="0.3">
      <c r="A169" s="1"/>
      <c r="B169" s="1"/>
      <c r="C169" s="1"/>
      <c r="D169" s="1"/>
      <c r="E169" s="1"/>
      <c r="F169" s="1" t="s">
        <v>162</v>
      </c>
      <c r="G169" s="1"/>
      <c r="H169" s="1"/>
      <c r="I169" s="1"/>
      <c r="J169" s="4">
        <v>0</v>
      </c>
      <c r="K169" s="5"/>
      <c r="L169" s="4">
        <v>0</v>
      </c>
      <c r="M169" s="29"/>
      <c r="N169" s="4">
        <f t="shared" si="14"/>
        <v>0</v>
      </c>
      <c r="O169" s="5"/>
      <c r="P169" s="6">
        <f t="shared" si="15"/>
        <v>0</v>
      </c>
    </row>
    <row r="170" spans="1:16" x14ac:dyDescent="0.3">
      <c r="A170" s="1"/>
      <c r="B170" s="1"/>
      <c r="C170" s="1"/>
      <c r="D170" s="1"/>
      <c r="E170" s="1"/>
      <c r="F170" s="1" t="s">
        <v>163</v>
      </c>
      <c r="G170" s="1"/>
      <c r="H170" s="1"/>
      <c r="I170" s="1"/>
      <c r="J170" s="4">
        <v>0</v>
      </c>
      <c r="K170" s="5"/>
      <c r="L170" s="4">
        <v>0</v>
      </c>
      <c r="M170" s="29"/>
      <c r="N170" s="4">
        <f t="shared" si="14"/>
        <v>0</v>
      </c>
      <c r="O170" s="5"/>
      <c r="P170" s="6">
        <f t="shared" si="15"/>
        <v>0</v>
      </c>
    </row>
    <row r="171" spans="1:16" ht="15" thickBot="1" x14ac:dyDescent="0.35">
      <c r="A171" s="1"/>
      <c r="B171" s="1"/>
      <c r="C171" s="1"/>
      <c r="D171" s="1"/>
      <c r="E171" s="1"/>
      <c r="F171" s="1" t="s">
        <v>164</v>
      </c>
      <c r="G171" s="1"/>
      <c r="H171" s="1"/>
      <c r="I171" s="1"/>
      <c r="J171" s="7">
        <v>0</v>
      </c>
      <c r="K171" s="5"/>
      <c r="L171" s="7">
        <v>0</v>
      </c>
      <c r="M171" s="29"/>
      <c r="N171" s="7">
        <f t="shared" si="14"/>
        <v>0</v>
      </c>
      <c r="O171" s="5"/>
      <c r="P171" s="8">
        <f t="shared" si="15"/>
        <v>0</v>
      </c>
    </row>
    <row r="172" spans="1:16" x14ac:dyDescent="0.3">
      <c r="A172" s="1"/>
      <c r="B172" s="1"/>
      <c r="C172" s="1"/>
      <c r="D172" s="1"/>
      <c r="E172" s="1" t="s">
        <v>165</v>
      </c>
      <c r="F172" s="1"/>
      <c r="G172" s="1"/>
      <c r="H172" s="1"/>
      <c r="I172" s="1"/>
      <c r="J172" s="4">
        <f>ROUND(SUM(J146:J171),5)</f>
        <v>6191.85</v>
      </c>
      <c r="K172" s="5"/>
      <c r="L172" s="4">
        <f>ROUND(SUM(L146:L171),5)</f>
        <v>18530.580000000002</v>
      </c>
      <c r="M172" s="33">
        <f>SUM(M147:M171)</f>
        <v>25925</v>
      </c>
      <c r="N172" s="4">
        <f t="shared" si="14"/>
        <v>-12338.73</v>
      </c>
      <c r="O172" s="5"/>
      <c r="P172" s="6">
        <f t="shared" si="15"/>
        <v>0.33413999999999999</v>
      </c>
    </row>
    <row r="173" spans="1:16" hidden="1" x14ac:dyDescent="0.3">
      <c r="A173" s="1"/>
      <c r="B173" s="1"/>
      <c r="C173" s="1"/>
      <c r="D173" s="1"/>
      <c r="E173" s="1" t="s">
        <v>166</v>
      </c>
      <c r="F173" s="1"/>
      <c r="G173" s="1"/>
      <c r="H173" s="1"/>
      <c r="I173" s="1"/>
      <c r="J173" s="4"/>
      <c r="K173" s="5"/>
      <c r="L173" s="4"/>
      <c r="M173" s="29"/>
      <c r="N173" s="4"/>
      <c r="O173" s="5"/>
      <c r="P173" s="6"/>
    </row>
    <row r="174" spans="1:16" hidden="1" x14ac:dyDescent="0.3">
      <c r="A174" s="1"/>
      <c r="B174" s="1"/>
      <c r="C174" s="1"/>
      <c r="D174" s="1"/>
      <c r="E174" s="1"/>
      <c r="F174" s="1" t="s">
        <v>167</v>
      </c>
      <c r="G174" s="1"/>
      <c r="H174" s="1"/>
      <c r="I174" s="1"/>
      <c r="J174" s="4">
        <v>0</v>
      </c>
      <c r="K174" s="5"/>
      <c r="L174" s="4">
        <v>0</v>
      </c>
      <c r="M174" s="29"/>
      <c r="N174" s="4">
        <f>ROUND((J174-L174),5)</f>
        <v>0</v>
      </c>
      <c r="O174" s="5"/>
      <c r="P174" s="6">
        <f>ROUND(IF(L174=0, IF(J174=0, 0, 1), J174/L174),5)</f>
        <v>0</v>
      </c>
    </row>
    <row r="175" spans="1:16" hidden="1" x14ac:dyDescent="0.3">
      <c r="A175" s="1"/>
      <c r="B175" s="1"/>
      <c r="C175" s="1"/>
      <c r="D175" s="1"/>
      <c r="E175" s="1"/>
      <c r="F175" s="1" t="s">
        <v>168</v>
      </c>
      <c r="G175" s="1"/>
      <c r="H175" s="1"/>
      <c r="I175" s="1"/>
      <c r="J175" s="4">
        <v>0</v>
      </c>
      <c r="K175" s="5"/>
      <c r="L175" s="4">
        <v>0</v>
      </c>
      <c r="M175" s="29"/>
      <c r="N175" s="4">
        <f>ROUND((J175-L175),5)</f>
        <v>0</v>
      </c>
      <c r="O175" s="5"/>
      <c r="P175" s="6">
        <f>ROUND(IF(L175=0, IF(J175=0, 0, 1), J175/L175),5)</f>
        <v>0</v>
      </c>
    </row>
    <row r="176" spans="1:16" hidden="1" x14ac:dyDescent="0.3">
      <c r="A176" s="1"/>
      <c r="B176" s="1"/>
      <c r="C176" s="1"/>
      <c r="D176" s="1"/>
      <c r="E176" s="1"/>
      <c r="F176" s="1" t="s">
        <v>169</v>
      </c>
      <c r="G176" s="1"/>
      <c r="H176" s="1"/>
      <c r="I176" s="1"/>
      <c r="J176" s="4">
        <v>0</v>
      </c>
      <c r="K176" s="5"/>
      <c r="L176" s="4">
        <v>0</v>
      </c>
      <c r="M176" s="29"/>
      <c r="N176" s="4">
        <f>ROUND((J176-L176),5)</f>
        <v>0</v>
      </c>
      <c r="O176" s="5"/>
      <c r="P176" s="6">
        <f>ROUND(IF(L176=0, IF(J176=0, 0, 1), J176/L176),5)</f>
        <v>0</v>
      </c>
    </row>
    <row r="177" spans="1:16" ht="15" hidden="1" thickBot="1" x14ac:dyDescent="0.35">
      <c r="A177" s="1"/>
      <c r="B177" s="1"/>
      <c r="C177" s="1"/>
      <c r="D177" s="1"/>
      <c r="E177" s="1"/>
      <c r="F177" s="1" t="s">
        <v>170</v>
      </c>
      <c r="G177" s="1"/>
      <c r="H177" s="1"/>
      <c r="I177" s="1"/>
      <c r="J177" s="7">
        <v>0</v>
      </c>
      <c r="K177" s="5"/>
      <c r="L177" s="7">
        <v>0</v>
      </c>
      <c r="M177" s="29"/>
      <c r="N177" s="7">
        <f>ROUND((J177-L177),5)</f>
        <v>0</v>
      </c>
      <c r="O177" s="5"/>
      <c r="P177" s="8">
        <f>ROUND(IF(L177=0, IF(J177=0, 0, 1), J177/L177),5)</f>
        <v>0</v>
      </c>
    </row>
    <row r="178" spans="1:16" hidden="1" x14ac:dyDescent="0.3">
      <c r="A178" s="1"/>
      <c r="B178" s="1"/>
      <c r="C178" s="1"/>
      <c r="D178" s="1"/>
      <c r="E178" s="1" t="s">
        <v>171</v>
      </c>
      <c r="F178" s="1"/>
      <c r="G178" s="1"/>
      <c r="H178" s="1"/>
      <c r="I178" s="1"/>
      <c r="J178" s="4">
        <f>ROUND(SUM(J173:J177),5)</f>
        <v>0</v>
      </c>
      <c r="K178" s="5"/>
      <c r="L178" s="4">
        <f>ROUND(SUM(L173:L177),5)</f>
        <v>0</v>
      </c>
      <c r="M178" s="29"/>
      <c r="N178" s="4">
        <f>ROUND((J178-L178),5)</f>
        <v>0</v>
      </c>
      <c r="O178" s="5"/>
      <c r="P178" s="6">
        <f>ROUND(IF(L178=0, IF(J178=0, 0, 1), J178/L178),5)</f>
        <v>0</v>
      </c>
    </row>
    <row r="179" spans="1:16" hidden="1" x14ac:dyDescent="0.3">
      <c r="A179" s="1"/>
      <c r="B179" s="1"/>
      <c r="C179" s="1"/>
      <c r="D179" s="1"/>
      <c r="E179" s="1" t="s">
        <v>172</v>
      </c>
      <c r="F179" s="1"/>
      <c r="G179" s="1"/>
      <c r="H179" s="1"/>
      <c r="I179" s="1"/>
      <c r="J179" s="4"/>
      <c r="K179" s="5"/>
      <c r="L179" s="4"/>
      <c r="M179" s="29"/>
      <c r="N179" s="4"/>
      <c r="O179" s="5"/>
      <c r="P179" s="6"/>
    </row>
    <row r="180" spans="1:16" hidden="1" x14ac:dyDescent="0.3">
      <c r="A180" s="1"/>
      <c r="B180" s="1"/>
      <c r="C180" s="1"/>
      <c r="D180" s="1"/>
      <c r="E180" s="1"/>
      <c r="F180" s="1" t="s">
        <v>173</v>
      </c>
      <c r="G180" s="1"/>
      <c r="H180" s="1"/>
      <c r="I180" s="1"/>
      <c r="J180" s="4">
        <v>0</v>
      </c>
      <c r="K180" s="5"/>
      <c r="L180" s="4">
        <v>0</v>
      </c>
      <c r="M180" s="29"/>
      <c r="N180" s="4">
        <f>ROUND((J180-L180),5)</f>
        <v>0</v>
      </c>
      <c r="O180" s="5"/>
      <c r="P180" s="6">
        <f>ROUND(IF(L180=0, IF(J180=0, 0, 1), J180/L180),5)</f>
        <v>0</v>
      </c>
    </row>
    <row r="181" spans="1:16" ht="15" hidden="1" thickBot="1" x14ac:dyDescent="0.35">
      <c r="A181" s="1"/>
      <c r="B181" s="1"/>
      <c r="C181" s="1"/>
      <c r="D181" s="1"/>
      <c r="E181" s="1"/>
      <c r="F181" s="1" t="s">
        <v>174</v>
      </c>
      <c r="G181" s="1"/>
      <c r="H181" s="1"/>
      <c r="I181" s="1"/>
      <c r="J181" s="7">
        <v>0</v>
      </c>
      <c r="K181" s="5"/>
      <c r="L181" s="7">
        <v>0</v>
      </c>
      <c r="M181" s="29"/>
      <c r="N181" s="7">
        <f>ROUND((J181-L181),5)</f>
        <v>0</v>
      </c>
      <c r="O181" s="5"/>
      <c r="P181" s="8">
        <f>ROUND(IF(L181=0, IF(J181=0, 0, 1), J181/L181),5)</f>
        <v>0</v>
      </c>
    </row>
    <row r="182" spans="1:16" hidden="1" x14ac:dyDescent="0.3">
      <c r="A182" s="1"/>
      <c r="B182" s="1"/>
      <c r="C182" s="1"/>
      <c r="D182" s="1"/>
      <c r="E182" s="1" t="s">
        <v>175</v>
      </c>
      <c r="F182" s="1"/>
      <c r="G182" s="1"/>
      <c r="H182" s="1"/>
      <c r="I182" s="1"/>
      <c r="J182" s="4">
        <f>ROUND(SUM(J179:J181),5)</f>
        <v>0</v>
      </c>
      <c r="K182" s="5"/>
      <c r="L182" s="4">
        <f>ROUND(SUM(L179:L181),5)</f>
        <v>0</v>
      </c>
      <c r="M182" s="29"/>
      <c r="N182" s="4">
        <f>ROUND((J182-L182),5)</f>
        <v>0</v>
      </c>
      <c r="O182" s="5"/>
      <c r="P182" s="6">
        <f>ROUND(IF(L182=0, IF(J182=0, 0, 1), J182/L182),5)</f>
        <v>0</v>
      </c>
    </row>
    <row r="183" spans="1:16" hidden="1" x14ac:dyDescent="0.3">
      <c r="A183" s="1"/>
      <c r="B183" s="1"/>
      <c r="C183" s="1"/>
      <c r="D183" s="1"/>
      <c r="E183" s="1" t="s">
        <v>176</v>
      </c>
      <c r="F183" s="1"/>
      <c r="G183" s="1"/>
      <c r="H183" s="1"/>
      <c r="I183" s="1"/>
      <c r="J183" s="4"/>
      <c r="K183" s="5"/>
      <c r="L183" s="4"/>
      <c r="M183" s="29"/>
      <c r="N183" s="4"/>
      <c r="O183" s="5"/>
      <c r="P183" s="6"/>
    </row>
    <row r="184" spans="1:16" hidden="1" x14ac:dyDescent="0.3">
      <c r="A184" s="1"/>
      <c r="B184" s="1"/>
      <c r="C184" s="1"/>
      <c r="D184" s="1"/>
      <c r="E184" s="1"/>
      <c r="F184" s="1" t="s">
        <v>177</v>
      </c>
      <c r="G184" s="1"/>
      <c r="H184" s="1"/>
      <c r="I184" s="1"/>
      <c r="J184" s="4">
        <v>0</v>
      </c>
      <c r="K184" s="5"/>
      <c r="L184" s="4">
        <v>0</v>
      </c>
      <c r="M184" s="29"/>
      <c r="N184" s="4">
        <f>ROUND((J184-L184),5)</f>
        <v>0</v>
      </c>
      <c r="O184" s="5"/>
      <c r="P184" s="6">
        <f>ROUND(IF(L184=0, IF(J184=0, 0, 1), J184/L184),5)</f>
        <v>0</v>
      </c>
    </row>
    <row r="185" spans="1:16" ht="15" hidden="1" thickBot="1" x14ac:dyDescent="0.35">
      <c r="A185" s="1"/>
      <c r="B185" s="1"/>
      <c r="C185" s="1"/>
      <c r="D185" s="1"/>
      <c r="E185" s="1"/>
      <c r="F185" s="1" t="s">
        <v>178</v>
      </c>
      <c r="G185" s="1"/>
      <c r="H185" s="1"/>
      <c r="I185" s="1"/>
      <c r="J185" s="7">
        <v>0</v>
      </c>
      <c r="K185" s="5"/>
      <c r="L185" s="7">
        <v>0</v>
      </c>
      <c r="M185" s="29"/>
      <c r="N185" s="7">
        <f>ROUND((J185-L185),5)</f>
        <v>0</v>
      </c>
      <c r="O185" s="5"/>
      <c r="P185" s="8">
        <f>ROUND(IF(L185=0, IF(J185=0, 0, 1), J185/L185),5)</f>
        <v>0</v>
      </c>
    </row>
    <row r="186" spans="1:16" hidden="1" x14ac:dyDescent="0.3">
      <c r="A186" s="1"/>
      <c r="B186" s="1"/>
      <c r="C186" s="1"/>
      <c r="D186" s="1"/>
      <c r="E186" s="1" t="s">
        <v>179</v>
      </c>
      <c r="F186" s="1"/>
      <c r="G186" s="1"/>
      <c r="H186" s="1"/>
      <c r="I186" s="1"/>
      <c r="J186" s="4">
        <f>ROUND(SUM(J183:J185),5)</f>
        <v>0</v>
      </c>
      <c r="K186" s="5"/>
      <c r="L186" s="4">
        <f>ROUND(SUM(L183:L185),5)</f>
        <v>0</v>
      </c>
      <c r="M186" s="29"/>
      <c r="N186" s="4">
        <f>ROUND((J186-L186),5)</f>
        <v>0</v>
      </c>
      <c r="O186" s="5"/>
      <c r="P186" s="6">
        <f>ROUND(IF(L186=0, IF(J186=0, 0, 1), J186/L186),5)</f>
        <v>0</v>
      </c>
    </row>
    <row r="187" spans="1:16" x14ac:dyDescent="0.3">
      <c r="A187" s="1"/>
      <c r="B187" s="1"/>
      <c r="C187" s="1"/>
      <c r="D187" s="1"/>
      <c r="E187" s="1" t="s">
        <v>180</v>
      </c>
      <c r="F187" s="1"/>
      <c r="G187" s="1"/>
      <c r="H187" s="1"/>
      <c r="I187" s="1"/>
      <c r="J187" s="4"/>
      <c r="K187" s="5"/>
      <c r="L187" s="4"/>
      <c r="M187" s="29"/>
      <c r="N187" s="4"/>
      <c r="O187" s="5"/>
      <c r="P187" s="6"/>
    </row>
    <row r="188" spans="1:16" x14ac:dyDescent="0.3">
      <c r="A188" s="1"/>
      <c r="B188" s="1"/>
      <c r="C188" s="1"/>
      <c r="D188" s="1"/>
      <c r="E188" s="1"/>
      <c r="F188" s="1" t="s">
        <v>1020</v>
      </c>
      <c r="G188" s="1"/>
      <c r="H188" s="1"/>
      <c r="I188" s="1"/>
      <c r="J188" s="4">
        <v>0</v>
      </c>
      <c r="K188" s="5"/>
      <c r="L188" s="4">
        <v>893.33</v>
      </c>
      <c r="M188" s="29">
        <v>1000</v>
      </c>
      <c r="N188" s="4">
        <f>ROUND((J188-L188),5)</f>
        <v>-893.33</v>
      </c>
      <c r="O188" s="5"/>
      <c r="P188" s="6">
        <f>ROUND(IF(L188=0, IF(J188=0, 0, 1), J188/L188),5)</f>
        <v>0</v>
      </c>
    </row>
    <row r="189" spans="1:16" x14ac:dyDescent="0.3">
      <c r="A189" s="1"/>
      <c r="B189" s="1"/>
      <c r="C189" s="1"/>
      <c r="D189" s="1"/>
      <c r="E189" s="1"/>
      <c r="F189" s="1" t="s">
        <v>181</v>
      </c>
      <c r="G189" s="1"/>
      <c r="H189" s="1"/>
      <c r="I189" s="1"/>
      <c r="J189" s="4">
        <v>0</v>
      </c>
      <c r="K189" s="5"/>
      <c r="L189" s="4">
        <v>0</v>
      </c>
      <c r="M189" s="29"/>
      <c r="N189" s="4">
        <f>ROUND((J189-L189),5)</f>
        <v>0</v>
      </c>
      <c r="O189" s="5"/>
      <c r="P189" s="6">
        <f>ROUND(IF(L189=0, IF(J189=0, 0, 1), J189/L189),5)</f>
        <v>0</v>
      </c>
    </row>
    <row r="190" spans="1:16" ht="15" thickBot="1" x14ac:dyDescent="0.35">
      <c r="A190" s="1"/>
      <c r="B190" s="1"/>
      <c r="C190" s="1"/>
      <c r="D190" s="1"/>
      <c r="E190" s="1"/>
      <c r="F190" s="1" t="s">
        <v>1021</v>
      </c>
      <c r="G190" s="1"/>
      <c r="H190" s="1"/>
      <c r="I190" s="1"/>
      <c r="J190" s="7">
        <v>0</v>
      </c>
      <c r="K190" s="5"/>
      <c r="L190" s="7">
        <v>0</v>
      </c>
      <c r="M190" s="29"/>
      <c r="N190" s="7">
        <f>ROUND((J190-L190),5)</f>
        <v>0</v>
      </c>
      <c r="O190" s="5"/>
      <c r="P190" s="8">
        <f>ROUND(IF(L190=0, IF(J190=0, 0, 1), J190/L190),5)</f>
        <v>0</v>
      </c>
    </row>
    <row r="191" spans="1:16" x14ac:dyDescent="0.3">
      <c r="A191" s="1"/>
      <c r="B191" s="1"/>
      <c r="C191" s="1"/>
      <c r="D191" s="1"/>
      <c r="E191" s="1" t="s">
        <v>182</v>
      </c>
      <c r="F191" s="1"/>
      <c r="G191" s="1"/>
      <c r="H191" s="1"/>
      <c r="I191" s="1"/>
      <c r="J191" s="4">
        <f>ROUND(SUM(J187:J190),5)</f>
        <v>0</v>
      </c>
      <c r="K191" s="5"/>
      <c r="L191" s="4">
        <f>ROUND(SUM(L187:L190),5)</f>
        <v>893.33</v>
      </c>
      <c r="M191" s="33">
        <f>SUM(M188)</f>
        <v>1000</v>
      </c>
      <c r="N191" s="4">
        <f>ROUND((J191-L191),5)</f>
        <v>-893.33</v>
      </c>
      <c r="O191" s="5"/>
      <c r="P191" s="6">
        <f>ROUND(IF(L191=0, IF(J191=0, 0, 1), J191/L191),5)</f>
        <v>0</v>
      </c>
    </row>
    <row r="192" spans="1:16" x14ac:dyDescent="0.3">
      <c r="A192" s="1"/>
      <c r="B192" s="1"/>
      <c r="C192" s="1"/>
      <c r="D192" s="1"/>
      <c r="E192" s="1" t="s">
        <v>1012</v>
      </c>
      <c r="F192" s="1"/>
      <c r="G192" s="1"/>
      <c r="H192" s="1"/>
      <c r="I192" s="1"/>
      <c r="J192" s="4"/>
      <c r="K192" s="5"/>
      <c r="L192" s="4"/>
      <c r="M192" s="29"/>
      <c r="N192" s="4"/>
      <c r="O192" s="5"/>
      <c r="P192" s="6"/>
    </row>
    <row r="193" spans="1:16" x14ac:dyDescent="0.3">
      <c r="A193" s="1"/>
      <c r="B193" s="1"/>
      <c r="C193" s="1"/>
      <c r="D193" s="1"/>
      <c r="E193" s="1"/>
      <c r="F193" s="1" t="s">
        <v>183</v>
      </c>
      <c r="G193" s="1"/>
      <c r="H193" s="1"/>
      <c r="I193" s="1"/>
      <c r="J193" s="4">
        <v>0</v>
      </c>
      <c r="K193" s="5"/>
      <c r="L193" s="4">
        <v>0</v>
      </c>
      <c r="M193" s="29"/>
      <c r="N193" s="4">
        <f>ROUND((J193-L193),5)</f>
        <v>0</v>
      </c>
      <c r="O193" s="5"/>
      <c r="P193" s="6">
        <f>ROUND(IF(L193=0, IF(J193=0, 0, 1), J193/L193),5)</f>
        <v>0</v>
      </c>
    </row>
    <row r="194" spans="1:16" ht="15" thickBot="1" x14ac:dyDescent="0.35">
      <c r="A194" s="1"/>
      <c r="B194" s="1"/>
      <c r="C194" s="1"/>
      <c r="D194" s="1"/>
      <c r="E194" s="1"/>
      <c r="F194" s="1" t="s">
        <v>184</v>
      </c>
      <c r="G194" s="1"/>
      <c r="H194" s="1"/>
      <c r="I194" s="1"/>
      <c r="J194" s="7">
        <v>0</v>
      </c>
      <c r="K194" s="5"/>
      <c r="L194" s="7">
        <v>0</v>
      </c>
      <c r="M194" s="29"/>
      <c r="N194" s="7">
        <f>ROUND((J194-L194),5)</f>
        <v>0</v>
      </c>
      <c r="O194" s="5"/>
      <c r="P194" s="8">
        <f>ROUND(IF(L194=0, IF(J194=0, 0, 1), J194/L194),5)</f>
        <v>0</v>
      </c>
    </row>
    <row r="195" spans="1:16" x14ac:dyDescent="0.3">
      <c r="A195" s="1"/>
      <c r="B195" s="1"/>
      <c r="C195" s="1"/>
      <c r="D195" s="1"/>
      <c r="E195" s="1" t="s">
        <v>185</v>
      </c>
      <c r="F195" s="1"/>
      <c r="G195" s="1"/>
      <c r="H195" s="1"/>
      <c r="I195" s="1"/>
      <c r="J195" s="4">
        <f>ROUND(SUM(J192:J194),5)</f>
        <v>0</v>
      </c>
      <c r="K195" s="5"/>
      <c r="L195" s="4">
        <f>ROUND(SUM(L192:L194),5)</f>
        <v>0</v>
      </c>
      <c r="M195" s="29"/>
      <c r="N195" s="4">
        <f>ROUND((J195-L195),5)</f>
        <v>0</v>
      </c>
      <c r="O195" s="5"/>
      <c r="P195" s="6">
        <f>ROUND(IF(L195=0, IF(J195=0, 0, 1), J195/L195),5)</f>
        <v>0</v>
      </c>
    </row>
    <row r="196" spans="1:16" x14ac:dyDescent="0.3">
      <c r="A196" s="1"/>
      <c r="B196" s="1"/>
      <c r="C196" s="1"/>
      <c r="D196" s="1"/>
      <c r="E196" s="1" t="s">
        <v>1013</v>
      </c>
      <c r="F196" s="1"/>
      <c r="G196" s="1"/>
      <c r="H196" s="1"/>
      <c r="I196" s="1"/>
      <c r="J196" s="4"/>
      <c r="K196" s="5"/>
      <c r="L196" s="4"/>
      <c r="M196" s="29"/>
      <c r="N196" s="4"/>
      <c r="O196" s="5"/>
      <c r="P196" s="6"/>
    </row>
    <row r="197" spans="1:16" x14ac:dyDescent="0.3">
      <c r="A197" s="1"/>
      <c r="B197" s="1"/>
      <c r="C197" s="1"/>
      <c r="D197" s="1"/>
      <c r="E197" s="1"/>
      <c r="F197" s="1" t="s">
        <v>186</v>
      </c>
      <c r="G197" s="1"/>
      <c r="H197" s="1"/>
      <c r="I197" s="1"/>
      <c r="J197" s="4">
        <v>0</v>
      </c>
      <c r="K197" s="5"/>
      <c r="L197" s="4">
        <v>0</v>
      </c>
      <c r="M197" s="29"/>
      <c r="N197" s="4">
        <f>ROUND((J197-L197),5)</f>
        <v>0</v>
      </c>
      <c r="O197" s="5"/>
      <c r="P197" s="6">
        <f>ROUND(IF(L197=0, IF(J197=0, 0, 1), J197/L197),5)</f>
        <v>0</v>
      </c>
    </row>
    <row r="198" spans="1:16" ht="15" thickBot="1" x14ac:dyDescent="0.35">
      <c r="A198" s="1"/>
      <c r="B198" s="1"/>
      <c r="C198" s="1"/>
      <c r="D198" s="1"/>
      <c r="E198" s="1"/>
      <c r="F198" s="1" t="s">
        <v>187</v>
      </c>
      <c r="G198" s="1"/>
      <c r="H198" s="1"/>
      <c r="I198" s="1"/>
      <c r="J198" s="7">
        <v>0</v>
      </c>
      <c r="K198" s="5"/>
      <c r="L198" s="7">
        <v>0</v>
      </c>
      <c r="M198" s="29"/>
      <c r="N198" s="7">
        <f>ROUND((J198-L198),5)</f>
        <v>0</v>
      </c>
      <c r="O198" s="5"/>
      <c r="P198" s="8">
        <f>ROUND(IF(L198=0, IF(J198=0, 0, 1), J198/L198),5)</f>
        <v>0</v>
      </c>
    </row>
    <row r="199" spans="1:16" x14ac:dyDescent="0.3">
      <c r="A199" s="1"/>
      <c r="B199" s="1"/>
      <c r="C199" s="1"/>
      <c r="D199" s="1"/>
      <c r="E199" s="1" t="s">
        <v>188</v>
      </c>
      <c r="F199" s="1"/>
      <c r="G199" s="1"/>
      <c r="H199" s="1"/>
      <c r="I199" s="1"/>
      <c r="J199" s="4">
        <f>ROUND(SUM(J196:J198),5)</f>
        <v>0</v>
      </c>
      <c r="K199" s="5"/>
      <c r="L199" s="4">
        <f>ROUND(SUM(L196:L198),5)</f>
        <v>0</v>
      </c>
      <c r="M199" s="29"/>
      <c r="N199" s="4">
        <f>ROUND((J199-L199),5)</f>
        <v>0</v>
      </c>
      <c r="O199" s="5"/>
      <c r="P199" s="6">
        <f>ROUND(IF(L199=0, IF(J199=0, 0, 1), J199/L199),5)</f>
        <v>0</v>
      </c>
    </row>
    <row r="200" spans="1:16" x14ac:dyDescent="0.3">
      <c r="A200" s="1"/>
      <c r="B200" s="1"/>
      <c r="C200" s="1"/>
      <c r="D200" s="1"/>
      <c r="E200" s="1" t="s">
        <v>1014</v>
      </c>
      <c r="F200" s="1"/>
      <c r="G200" s="1"/>
      <c r="H200" s="1"/>
      <c r="I200" s="1"/>
      <c r="J200" s="4"/>
      <c r="K200" s="5"/>
      <c r="L200" s="4"/>
      <c r="M200" s="29"/>
      <c r="N200" s="4"/>
      <c r="O200" s="5"/>
      <c r="P200" s="6"/>
    </row>
    <row r="201" spans="1:16" x14ac:dyDescent="0.3">
      <c r="A201" s="1"/>
      <c r="B201" s="1"/>
      <c r="C201" s="1"/>
      <c r="D201" s="1"/>
      <c r="E201" s="1"/>
      <c r="F201" s="1" t="s">
        <v>189</v>
      </c>
      <c r="G201" s="1"/>
      <c r="H201" s="1"/>
      <c r="I201" s="1"/>
      <c r="J201" s="4">
        <v>0</v>
      </c>
      <c r="K201" s="5"/>
      <c r="L201" s="4">
        <v>0</v>
      </c>
      <c r="M201" s="29"/>
      <c r="N201" s="4">
        <f t="shared" ref="N201:N208" si="16">ROUND((J201-L201),5)</f>
        <v>0</v>
      </c>
      <c r="O201" s="5"/>
      <c r="P201" s="6">
        <f t="shared" ref="P201:P208" si="17">ROUND(IF(L201=0, IF(J201=0, 0, 1), J201/L201),5)</f>
        <v>0</v>
      </c>
    </row>
    <row r="202" spans="1:16" ht="15" thickBot="1" x14ac:dyDescent="0.35">
      <c r="A202" s="1"/>
      <c r="B202" s="1"/>
      <c r="C202" s="1"/>
      <c r="D202" s="1"/>
      <c r="E202" s="1"/>
      <c r="F202" s="1" t="s">
        <v>190</v>
      </c>
      <c r="G202" s="1"/>
      <c r="H202" s="1"/>
      <c r="I202" s="1"/>
      <c r="J202" s="7">
        <v>0</v>
      </c>
      <c r="K202" s="5"/>
      <c r="L202" s="7">
        <v>0</v>
      </c>
      <c r="M202" s="29"/>
      <c r="N202" s="7">
        <f t="shared" si="16"/>
        <v>0</v>
      </c>
      <c r="O202" s="5"/>
      <c r="P202" s="8">
        <f t="shared" si="17"/>
        <v>0</v>
      </c>
    </row>
    <row r="203" spans="1:16" x14ac:dyDescent="0.3">
      <c r="A203" s="1"/>
      <c r="B203" s="1"/>
      <c r="C203" s="1"/>
      <c r="D203" s="1"/>
      <c r="E203" s="1" t="s">
        <v>191</v>
      </c>
      <c r="F203" s="1"/>
      <c r="G203" s="1"/>
      <c r="H203" s="1"/>
      <c r="I203" s="1"/>
      <c r="J203" s="4">
        <f>ROUND(SUM(J200:J202),5)</f>
        <v>0</v>
      </c>
      <c r="K203" s="5"/>
      <c r="L203" s="4">
        <f>ROUND(SUM(L200:L202),5)</f>
        <v>0</v>
      </c>
      <c r="M203" s="29"/>
      <c r="N203" s="4">
        <f t="shared" si="16"/>
        <v>0</v>
      </c>
      <c r="O203" s="5"/>
      <c r="P203" s="6">
        <f t="shared" si="17"/>
        <v>0</v>
      </c>
    </row>
    <row r="204" spans="1:16" hidden="1" x14ac:dyDescent="0.3">
      <c r="A204" s="1"/>
      <c r="B204" s="1"/>
      <c r="C204" s="1"/>
      <c r="D204" s="1"/>
      <c r="E204" s="1" t="s">
        <v>192</v>
      </c>
      <c r="F204" s="1"/>
      <c r="G204" s="1"/>
      <c r="H204" s="1"/>
      <c r="I204" s="1"/>
      <c r="J204" s="4">
        <v>0</v>
      </c>
      <c r="K204" s="5"/>
      <c r="L204" s="4">
        <v>0</v>
      </c>
      <c r="M204" s="29"/>
      <c r="N204" s="4">
        <f t="shared" si="16"/>
        <v>0</v>
      </c>
      <c r="O204" s="5"/>
      <c r="P204" s="6">
        <f t="shared" si="17"/>
        <v>0</v>
      </c>
    </row>
    <row r="205" spans="1:16" hidden="1" x14ac:dyDescent="0.3">
      <c r="A205" s="1"/>
      <c r="B205" s="1"/>
      <c r="C205" s="1"/>
      <c r="D205" s="1"/>
      <c r="E205" s="1" t="s">
        <v>193</v>
      </c>
      <c r="F205" s="1"/>
      <c r="G205" s="1"/>
      <c r="H205" s="1"/>
      <c r="I205" s="1"/>
      <c r="J205" s="4">
        <v>0</v>
      </c>
      <c r="K205" s="5"/>
      <c r="L205" s="4">
        <v>0</v>
      </c>
      <c r="M205" s="29"/>
      <c r="N205" s="4">
        <f t="shared" si="16"/>
        <v>0</v>
      </c>
      <c r="O205" s="5"/>
      <c r="P205" s="6">
        <f t="shared" si="17"/>
        <v>0</v>
      </c>
    </row>
    <row r="206" spans="1:16" hidden="1" x14ac:dyDescent="0.3">
      <c r="A206" s="1"/>
      <c r="B206" s="1"/>
      <c r="C206" s="1"/>
      <c r="D206" s="1"/>
      <c r="E206" s="1" t="s">
        <v>194</v>
      </c>
      <c r="F206" s="1"/>
      <c r="G206" s="1"/>
      <c r="H206" s="1"/>
      <c r="I206" s="1"/>
      <c r="J206" s="4">
        <v>0</v>
      </c>
      <c r="K206" s="5"/>
      <c r="L206" s="4">
        <v>0</v>
      </c>
      <c r="M206" s="29"/>
      <c r="N206" s="4">
        <f t="shared" si="16"/>
        <v>0</v>
      </c>
      <c r="O206" s="5"/>
      <c r="P206" s="6">
        <f t="shared" si="17"/>
        <v>0</v>
      </c>
    </row>
    <row r="207" spans="1:16" ht="15" hidden="1" thickBot="1" x14ac:dyDescent="0.35">
      <c r="A207" s="1"/>
      <c r="B207" s="1"/>
      <c r="C207" s="1"/>
      <c r="D207" s="1"/>
      <c r="E207" s="1" t="s">
        <v>195</v>
      </c>
      <c r="F207" s="1"/>
      <c r="G207" s="1"/>
      <c r="H207" s="1"/>
      <c r="I207" s="1"/>
      <c r="J207" s="7">
        <v>0</v>
      </c>
      <c r="K207" s="5"/>
      <c r="L207" s="7">
        <v>0</v>
      </c>
      <c r="M207" s="29"/>
      <c r="N207" s="7">
        <f t="shared" si="16"/>
        <v>0</v>
      </c>
      <c r="O207" s="5"/>
      <c r="P207" s="8">
        <f t="shared" si="17"/>
        <v>0</v>
      </c>
    </row>
    <row r="208" spans="1:16" x14ac:dyDescent="0.3">
      <c r="A208" s="1"/>
      <c r="B208" s="1"/>
      <c r="C208" s="1"/>
      <c r="D208" s="1" t="s">
        <v>196</v>
      </c>
      <c r="E208" s="1"/>
      <c r="F208" s="1"/>
      <c r="G208" s="1"/>
      <c r="H208" s="1"/>
      <c r="I208" s="1"/>
      <c r="J208" s="4">
        <f>ROUND(SUM(J4:J5)+SUM(J137:J138)+J145+J172+J178+J182+J186+J191+J195+J199+SUM(J203:J207),5)</f>
        <v>1482842.01</v>
      </c>
      <c r="K208" s="5"/>
      <c r="L208" s="4">
        <f>ROUND(SUM(L4:L5)+SUM(L137:L138)+L145+L172+L178+L182+L186+L191+L195+L199+SUM(L203:L207),5)</f>
        <v>1811823.14</v>
      </c>
      <c r="M208" s="36">
        <f>ROUND(SUM(M4:M5)+SUM(M137:M138)+M145+M172+M178+M182+M186+M191+M195+M199+SUM(M203:M207),5)</f>
        <v>1875700</v>
      </c>
      <c r="N208" s="4">
        <f t="shared" si="16"/>
        <v>-328981.13</v>
      </c>
      <c r="O208" s="5"/>
      <c r="P208" s="6">
        <f t="shared" si="17"/>
        <v>0.81842999999999999</v>
      </c>
    </row>
    <row r="209" spans="1:16" x14ac:dyDescent="0.3">
      <c r="A209" s="1"/>
      <c r="B209" s="1"/>
      <c r="C209" s="1"/>
      <c r="D209" s="1" t="s">
        <v>197</v>
      </c>
      <c r="E209" s="1"/>
      <c r="F209" s="1"/>
      <c r="G209" s="1"/>
      <c r="H209" s="1"/>
      <c r="I209" s="1"/>
      <c r="J209" s="4"/>
      <c r="K209" s="5"/>
      <c r="L209" s="4"/>
      <c r="M209" s="29"/>
      <c r="N209" s="4"/>
      <c r="O209" s="5"/>
      <c r="P209" s="6"/>
    </row>
    <row r="210" spans="1:16" ht="15" thickBot="1" x14ac:dyDescent="0.35">
      <c r="B210" s="1"/>
      <c r="C210" s="1"/>
      <c r="D210" s="1"/>
      <c r="E210" s="1" t="s">
        <v>197</v>
      </c>
      <c r="F210" s="1"/>
      <c r="G210" s="1"/>
      <c r="H210" s="1"/>
      <c r="I210" s="1"/>
      <c r="J210" s="4">
        <v>0</v>
      </c>
      <c r="K210" s="5"/>
      <c r="L210" s="4">
        <v>0</v>
      </c>
      <c r="M210" s="29"/>
      <c r="N210" s="4">
        <f>ROUND((J210-L210),5)</f>
        <v>0</v>
      </c>
      <c r="O210" s="5"/>
      <c r="P210" s="6">
        <f>ROUND(IF(L210=0, IF(J210=0, 0, 1), J210/L210),5)</f>
        <v>0</v>
      </c>
    </row>
    <row r="211" spans="1:16" ht="15" thickBot="1" x14ac:dyDescent="0.35">
      <c r="A211" s="1"/>
      <c r="B211" s="1"/>
      <c r="C211" s="1"/>
      <c r="D211" s="1" t="s">
        <v>198</v>
      </c>
      <c r="E211" s="1"/>
      <c r="F211" s="1"/>
      <c r="G211" s="1"/>
      <c r="H211" s="1"/>
      <c r="I211" s="1"/>
      <c r="J211" s="9">
        <f>ROUND(SUM(J209:J210),5)</f>
        <v>0</v>
      </c>
      <c r="K211" s="5"/>
      <c r="L211" s="9">
        <f>ROUND(SUM(L209:L210),5)</f>
        <v>0</v>
      </c>
      <c r="M211" s="29"/>
      <c r="N211" s="9">
        <f>ROUND((J211-L211),5)</f>
        <v>0</v>
      </c>
      <c r="O211" s="5"/>
      <c r="P211" s="10">
        <f>ROUND(IF(L211=0, IF(J211=0, 0, 1), J211/L211),5)</f>
        <v>0</v>
      </c>
    </row>
    <row r="212" spans="1:16" x14ac:dyDescent="0.3">
      <c r="A212" s="1"/>
      <c r="B212" s="1"/>
      <c r="C212" s="1" t="s">
        <v>199</v>
      </c>
      <c r="D212" s="1"/>
      <c r="E212" s="1"/>
      <c r="F212" s="1"/>
      <c r="G212" s="1"/>
      <c r="H212" s="1"/>
      <c r="I212" s="1"/>
      <c r="J212" s="4">
        <f>ROUND(J208-J211,5)</f>
        <v>1482842.01</v>
      </c>
      <c r="K212" s="5"/>
      <c r="L212" s="4">
        <f>ROUND(L208-L211,5)</f>
        <v>1811823.14</v>
      </c>
      <c r="M212" s="36">
        <f>ROUND(M208-M211,5)</f>
        <v>1875700</v>
      </c>
      <c r="N212" s="4">
        <f>ROUND((J212-L212),5)</f>
        <v>-328981.13</v>
      </c>
      <c r="O212" s="5"/>
      <c r="P212" s="6">
        <f>ROUND(IF(L212=0, IF(J212=0, 0, 1), J212/L212),5)</f>
        <v>0.81842999999999999</v>
      </c>
    </row>
    <row r="213" spans="1:16" x14ac:dyDescent="0.3">
      <c r="A213" s="1"/>
      <c r="B213" s="1"/>
      <c r="C213" s="1"/>
      <c r="D213" s="1" t="s">
        <v>200</v>
      </c>
      <c r="E213" s="1"/>
      <c r="F213" s="1"/>
      <c r="G213" s="1"/>
      <c r="H213" s="1"/>
      <c r="I213" s="1"/>
      <c r="J213" s="4"/>
      <c r="K213" s="5"/>
      <c r="L213" s="4"/>
      <c r="M213" s="29"/>
      <c r="N213" s="4"/>
      <c r="O213" s="5"/>
      <c r="P213" s="6"/>
    </row>
    <row r="214" spans="1:16" x14ac:dyDescent="0.3">
      <c r="A214" s="1"/>
      <c r="B214" s="1"/>
      <c r="C214" s="1"/>
      <c r="D214" s="1"/>
      <c r="E214" s="1" t="s">
        <v>201</v>
      </c>
      <c r="F214" s="1"/>
      <c r="G214" s="1"/>
      <c r="H214" s="1"/>
      <c r="I214" s="1"/>
      <c r="J214" s="4">
        <v>0</v>
      </c>
      <c r="K214" s="5"/>
      <c r="L214" s="4">
        <v>0</v>
      </c>
      <c r="M214" s="29"/>
      <c r="N214" s="4">
        <f>ROUND((J214-L214),5)</f>
        <v>0</v>
      </c>
      <c r="O214" s="5"/>
      <c r="P214" s="6">
        <f>ROUND(IF(L214=0, IF(J214=0, 0, 1), J214/L214),5)</f>
        <v>0</v>
      </c>
    </row>
    <row r="215" spans="1:16" x14ac:dyDescent="0.3">
      <c r="A215" s="1"/>
      <c r="B215" s="1"/>
      <c r="C215" s="1"/>
      <c r="D215" s="1"/>
      <c r="E215" s="1" t="s">
        <v>202</v>
      </c>
      <c r="F215" s="1"/>
      <c r="G215" s="1"/>
      <c r="H215" s="1"/>
      <c r="I215" s="1"/>
      <c r="J215" s="4"/>
      <c r="K215" s="5"/>
      <c r="L215" s="4"/>
      <c r="M215" s="29"/>
      <c r="N215" s="4"/>
      <c r="O215" s="5"/>
      <c r="P215" s="6"/>
    </row>
    <row r="216" spans="1:16" x14ac:dyDescent="0.3">
      <c r="A216" s="1"/>
      <c r="B216" s="1"/>
      <c r="C216" s="1"/>
      <c r="D216" s="1"/>
      <c r="E216" s="1"/>
      <c r="F216" s="1" t="s">
        <v>203</v>
      </c>
      <c r="G216" s="1"/>
      <c r="H216" s="1"/>
      <c r="I216" s="1"/>
      <c r="J216" s="4"/>
      <c r="K216" s="5"/>
      <c r="L216" s="4"/>
      <c r="M216" s="29"/>
      <c r="N216" s="4"/>
      <c r="O216" s="5"/>
      <c r="P216" s="6"/>
    </row>
    <row r="217" spans="1:16" x14ac:dyDescent="0.3">
      <c r="A217" s="1"/>
      <c r="B217" s="1"/>
      <c r="C217" s="1"/>
      <c r="D217" s="1"/>
      <c r="E217" s="1"/>
      <c r="F217" s="1"/>
      <c r="G217" s="1" t="s">
        <v>204</v>
      </c>
      <c r="H217" s="1"/>
      <c r="I217" s="1"/>
      <c r="J217" s="4">
        <v>3469</v>
      </c>
      <c r="K217" s="5"/>
      <c r="L217" s="4">
        <v>1733.33</v>
      </c>
      <c r="M217" s="29">
        <v>2000</v>
      </c>
      <c r="N217" s="4">
        <f t="shared" ref="N217:N222" si="18">ROUND((J217-L217),5)</f>
        <v>1735.67</v>
      </c>
      <c r="O217" s="5"/>
      <c r="P217" s="6">
        <f t="shared" ref="P217:P222" si="19">ROUND(IF(L217=0, IF(J217=0, 0, 1), J217/L217),5)</f>
        <v>2.00135</v>
      </c>
    </row>
    <row r="218" spans="1:16" x14ac:dyDescent="0.3">
      <c r="A218" s="1"/>
      <c r="B218" s="1"/>
      <c r="C218" s="1"/>
      <c r="D218" s="1"/>
      <c r="E218" s="1"/>
      <c r="F218" s="1"/>
      <c r="G218" s="1" t="s">
        <v>205</v>
      </c>
      <c r="H218" s="1"/>
      <c r="I218" s="1"/>
      <c r="J218" s="4">
        <v>0</v>
      </c>
      <c r="K218" s="5"/>
      <c r="L218" s="4">
        <v>0</v>
      </c>
      <c r="M218" s="29"/>
      <c r="N218" s="4">
        <f t="shared" si="18"/>
        <v>0</v>
      </c>
      <c r="O218" s="5"/>
      <c r="P218" s="6">
        <f t="shared" si="19"/>
        <v>0</v>
      </c>
    </row>
    <row r="219" spans="1:16" x14ac:dyDescent="0.3">
      <c r="A219" s="1"/>
      <c r="B219" s="1"/>
      <c r="C219" s="1"/>
      <c r="D219" s="1"/>
      <c r="E219" s="1"/>
      <c r="F219" s="1"/>
      <c r="G219" s="1" t="s">
        <v>206</v>
      </c>
      <c r="H219" s="1"/>
      <c r="I219" s="1"/>
      <c r="J219" s="4">
        <v>0</v>
      </c>
      <c r="K219" s="5"/>
      <c r="L219" s="4">
        <v>0</v>
      </c>
      <c r="M219" s="29"/>
      <c r="N219" s="4">
        <f t="shared" si="18"/>
        <v>0</v>
      </c>
      <c r="O219" s="5"/>
      <c r="P219" s="6">
        <f t="shared" si="19"/>
        <v>0</v>
      </c>
    </row>
    <row r="220" spans="1:16" x14ac:dyDescent="0.3">
      <c r="A220" s="1"/>
      <c r="B220" s="1"/>
      <c r="C220" s="1"/>
      <c r="D220" s="1"/>
      <c r="E220" s="1"/>
      <c r="F220" s="1"/>
      <c r="G220" s="1" t="s">
        <v>207</v>
      </c>
      <c r="H220" s="1"/>
      <c r="I220" s="1"/>
      <c r="J220" s="4">
        <v>4680.1099999999997</v>
      </c>
      <c r="K220" s="5"/>
      <c r="L220" s="4">
        <v>0</v>
      </c>
      <c r="M220" s="29"/>
      <c r="N220" s="4">
        <f t="shared" si="18"/>
        <v>4680.1099999999997</v>
      </c>
      <c r="O220" s="5"/>
      <c r="P220" s="6">
        <f t="shared" si="19"/>
        <v>1</v>
      </c>
    </row>
    <row r="221" spans="1:16" ht="15" thickBot="1" x14ac:dyDescent="0.35">
      <c r="A221" s="1"/>
      <c r="B221" s="1"/>
      <c r="C221" s="1"/>
      <c r="D221" s="1"/>
      <c r="E221" s="1"/>
      <c r="F221" s="1"/>
      <c r="G221" s="1" t="s">
        <v>208</v>
      </c>
      <c r="H221" s="1"/>
      <c r="I221" s="1"/>
      <c r="J221" s="7">
        <v>298.05</v>
      </c>
      <c r="K221" s="5"/>
      <c r="L221" s="7">
        <v>2166.67</v>
      </c>
      <c r="M221" s="29">
        <v>2000</v>
      </c>
      <c r="N221" s="7">
        <f t="shared" si="18"/>
        <v>-1868.62</v>
      </c>
      <c r="O221" s="5"/>
      <c r="P221" s="8">
        <f t="shared" si="19"/>
        <v>0.13755999999999999</v>
      </c>
    </row>
    <row r="222" spans="1:16" x14ac:dyDescent="0.3">
      <c r="A222" s="1"/>
      <c r="B222" s="1"/>
      <c r="C222" s="1"/>
      <c r="D222" s="1"/>
      <c r="E222" s="1"/>
      <c r="F222" s="1" t="s">
        <v>209</v>
      </c>
      <c r="G222" s="1"/>
      <c r="H222" s="1"/>
      <c r="I222" s="1"/>
      <c r="J222" s="4">
        <f>ROUND(SUM(J216:J221),5)</f>
        <v>8447.16</v>
      </c>
      <c r="K222" s="5"/>
      <c r="L222" s="4">
        <f>ROUND(SUM(L216:L221),5)</f>
        <v>3900</v>
      </c>
      <c r="M222" s="36">
        <f>ROUND(SUM(M216:M221),5)</f>
        <v>4000</v>
      </c>
      <c r="N222" s="4">
        <f t="shared" si="18"/>
        <v>4547.16</v>
      </c>
      <c r="O222" s="5"/>
      <c r="P222" s="6">
        <f t="shared" si="19"/>
        <v>2.16594</v>
      </c>
    </row>
    <row r="223" spans="1:16" x14ac:dyDescent="0.3">
      <c r="A223" s="1"/>
      <c r="B223" s="1"/>
      <c r="C223" s="1"/>
      <c r="D223" s="1"/>
      <c r="E223" s="1"/>
      <c r="F223" s="1" t="s">
        <v>210</v>
      </c>
      <c r="G223" s="1"/>
      <c r="H223" s="1"/>
      <c r="I223" s="1"/>
      <c r="J223" s="4"/>
      <c r="K223" s="5"/>
      <c r="L223" s="4"/>
      <c r="M223" s="29"/>
      <c r="N223" s="4"/>
      <c r="O223" s="5"/>
      <c r="P223" s="6"/>
    </row>
    <row r="224" spans="1:16" x14ac:dyDescent="0.3">
      <c r="A224" s="1"/>
      <c r="B224" s="1"/>
      <c r="C224" s="1"/>
      <c r="D224" s="1"/>
      <c r="E224" s="1"/>
      <c r="F224" s="1"/>
      <c r="G224" s="1" t="s">
        <v>211</v>
      </c>
      <c r="H224" s="1"/>
      <c r="I224" s="1"/>
      <c r="J224" s="4">
        <v>0</v>
      </c>
      <c r="K224" s="5"/>
      <c r="L224" s="4">
        <v>0</v>
      </c>
      <c r="M224" s="29"/>
      <c r="N224" s="4">
        <f>ROUND((J224-L224),5)</f>
        <v>0</v>
      </c>
      <c r="O224" s="5"/>
      <c r="P224" s="6">
        <f>ROUND(IF(L224=0, IF(J224=0, 0, 1), J224/L224),5)</f>
        <v>0</v>
      </c>
    </row>
    <row r="225" spans="1:16" ht="15" thickBot="1" x14ac:dyDescent="0.35">
      <c r="A225" s="1"/>
      <c r="B225" s="1"/>
      <c r="C225" s="1"/>
      <c r="D225" s="1"/>
      <c r="E225" s="1"/>
      <c r="F225" s="1"/>
      <c r="G225" s="1" t="s">
        <v>212</v>
      </c>
      <c r="H225" s="1"/>
      <c r="I225" s="1"/>
      <c r="J225" s="7">
        <v>67.28</v>
      </c>
      <c r="K225" s="5"/>
      <c r="L225" s="7">
        <v>0</v>
      </c>
      <c r="M225" s="29"/>
      <c r="N225" s="7">
        <f>ROUND((J225-L225),5)</f>
        <v>67.28</v>
      </c>
      <c r="O225" s="5"/>
      <c r="P225" s="8">
        <f>ROUND(IF(L225=0, IF(J225=0, 0, 1), J225/L225),5)</f>
        <v>1</v>
      </c>
    </row>
    <row r="226" spans="1:16" x14ac:dyDescent="0.3">
      <c r="A226" s="1"/>
      <c r="B226" s="1"/>
      <c r="C226" s="1"/>
      <c r="D226" s="1"/>
      <c r="E226" s="1"/>
      <c r="F226" s="1" t="s">
        <v>213</v>
      </c>
      <c r="G226" s="1"/>
      <c r="H226" s="1"/>
      <c r="I226" s="1"/>
      <c r="J226" s="4">
        <f>ROUND(SUM(J223:J225),5)</f>
        <v>67.28</v>
      </c>
      <c r="K226" s="5"/>
      <c r="L226" s="4">
        <f>ROUND(SUM(L223:L225),5)</f>
        <v>0</v>
      </c>
      <c r="M226" s="29"/>
      <c r="N226" s="4">
        <f>ROUND((J226-L226),5)</f>
        <v>67.28</v>
      </c>
      <c r="O226" s="5"/>
      <c r="P226" s="6">
        <f>ROUND(IF(L226=0, IF(J226=0, 0, 1), J226/L226),5)</f>
        <v>1</v>
      </c>
    </row>
    <row r="227" spans="1:16" x14ac:dyDescent="0.3">
      <c r="A227" s="1"/>
      <c r="B227" s="1"/>
      <c r="C227" s="1"/>
      <c r="D227" s="1"/>
      <c r="E227" s="1"/>
      <c r="F227" s="1" t="s">
        <v>975</v>
      </c>
      <c r="G227" s="1"/>
      <c r="H227" s="1"/>
      <c r="I227" s="1"/>
      <c r="J227" s="4"/>
      <c r="K227" s="5"/>
      <c r="L227" s="4"/>
      <c r="M227" s="29"/>
      <c r="N227" s="4"/>
      <c r="O227" s="5"/>
      <c r="P227" s="6"/>
    </row>
    <row r="228" spans="1:16" x14ac:dyDescent="0.3">
      <c r="A228" s="1"/>
      <c r="B228" s="1"/>
      <c r="C228" s="1"/>
      <c r="D228" s="1"/>
      <c r="E228" s="1"/>
      <c r="F228" s="1"/>
      <c r="G228" s="1" t="s">
        <v>214</v>
      </c>
      <c r="H228" s="1"/>
      <c r="I228" s="1"/>
      <c r="J228" s="4">
        <v>0</v>
      </c>
      <c r="K228" s="5"/>
      <c r="L228" s="4">
        <v>0</v>
      </c>
      <c r="M228" s="29">
        <v>0</v>
      </c>
      <c r="N228" s="4">
        <f t="shared" ref="N228:N255" si="20">ROUND((J228-L228),5)</f>
        <v>0</v>
      </c>
      <c r="O228" s="5"/>
      <c r="P228" s="6">
        <f t="shared" ref="P228:P255" si="21">ROUND(IF(L228=0, IF(J228=0, 0, 1), J228/L228),5)</f>
        <v>0</v>
      </c>
    </row>
    <row r="229" spans="1:16" x14ac:dyDescent="0.3">
      <c r="A229" s="1"/>
      <c r="B229" s="1"/>
      <c r="C229" s="1"/>
      <c r="D229" s="1"/>
      <c r="E229" s="1"/>
      <c r="F229" s="1"/>
      <c r="G229" s="1" t="s">
        <v>215</v>
      </c>
      <c r="H229" s="1"/>
      <c r="I229" s="1"/>
      <c r="J229" s="4">
        <v>0</v>
      </c>
      <c r="K229" s="5"/>
      <c r="L229" s="4">
        <v>286.67</v>
      </c>
      <c r="M229" s="29">
        <v>1000</v>
      </c>
      <c r="N229" s="4">
        <f t="shared" si="20"/>
        <v>-286.67</v>
      </c>
      <c r="O229" s="5"/>
      <c r="P229" s="6">
        <f t="shared" si="21"/>
        <v>0</v>
      </c>
    </row>
    <row r="230" spans="1:16" hidden="1" x14ac:dyDescent="0.3">
      <c r="A230" s="1"/>
      <c r="B230" s="1"/>
      <c r="C230" s="1"/>
      <c r="D230" s="1"/>
      <c r="E230" s="1"/>
      <c r="F230" s="1"/>
      <c r="G230" s="1" t="s">
        <v>216</v>
      </c>
      <c r="H230" s="1"/>
      <c r="I230" s="1"/>
      <c r="J230" s="4">
        <v>0</v>
      </c>
      <c r="K230" s="5"/>
      <c r="L230" s="4">
        <v>0</v>
      </c>
      <c r="M230" s="29"/>
      <c r="N230" s="4">
        <f t="shared" si="20"/>
        <v>0</v>
      </c>
      <c r="O230" s="5"/>
      <c r="P230" s="6">
        <f t="shared" si="21"/>
        <v>0</v>
      </c>
    </row>
    <row r="231" spans="1:16" hidden="1" x14ac:dyDescent="0.3">
      <c r="A231" s="1"/>
      <c r="B231" s="1"/>
      <c r="C231" s="1"/>
      <c r="D231" s="1"/>
      <c r="E231" s="1"/>
      <c r="F231" s="1"/>
      <c r="G231" s="1" t="s">
        <v>217</v>
      </c>
      <c r="H231" s="1"/>
      <c r="I231" s="1"/>
      <c r="J231" s="4">
        <v>0</v>
      </c>
      <c r="K231" s="5"/>
      <c r="L231" s="4">
        <v>0</v>
      </c>
      <c r="M231" s="29"/>
      <c r="N231" s="4">
        <f t="shared" si="20"/>
        <v>0</v>
      </c>
      <c r="O231" s="5"/>
      <c r="P231" s="6">
        <f t="shared" si="21"/>
        <v>0</v>
      </c>
    </row>
    <row r="232" spans="1:16" hidden="1" x14ac:dyDescent="0.3">
      <c r="A232" s="1"/>
      <c r="B232" s="1"/>
      <c r="C232" s="1"/>
      <c r="D232" s="1"/>
      <c r="E232" s="1"/>
      <c r="F232" s="1"/>
      <c r="G232" s="1" t="s">
        <v>218</v>
      </c>
      <c r="H232" s="1"/>
      <c r="I232" s="1"/>
      <c r="J232" s="4">
        <v>0</v>
      </c>
      <c r="K232" s="5"/>
      <c r="L232" s="4">
        <v>0</v>
      </c>
      <c r="M232" s="29"/>
      <c r="N232" s="4">
        <f t="shared" si="20"/>
        <v>0</v>
      </c>
      <c r="O232" s="5"/>
      <c r="P232" s="6">
        <f t="shared" si="21"/>
        <v>0</v>
      </c>
    </row>
    <row r="233" spans="1:16" hidden="1" x14ac:dyDescent="0.3">
      <c r="A233" s="1"/>
      <c r="B233" s="1"/>
      <c r="C233" s="1"/>
      <c r="D233" s="1"/>
      <c r="E233" s="1"/>
      <c r="F233" s="1"/>
      <c r="G233" s="1" t="s">
        <v>219</v>
      </c>
      <c r="H233" s="1"/>
      <c r="I233" s="1"/>
      <c r="J233" s="4">
        <v>0</v>
      </c>
      <c r="K233" s="5"/>
      <c r="L233" s="4">
        <v>0</v>
      </c>
      <c r="M233" s="29"/>
      <c r="N233" s="4">
        <f t="shared" si="20"/>
        <v>0</v>
      </c>
      <c r="O233" s="5"/>
      <c r="P233" s="6">
        <f t="shared" si="21"/>
        <v>0</v>
      </c>
    </row>
    <row r="234" spans="1:16" hidden="1" x14ac:dyDescent="0.3">
      <c r="A234" s="1"/>
      <c r="B234" s="1"/>
      <c r="C234" s="1"/>
      <c r="D234" s="1"/>
      <c r="E234" s="1"/>
      <c r="F234" s="1"/>
      <c r="G234" s="1" t="s">
        <v>220</v>
      </c>
      <c r="H234" s="1"/>
      <c r="I234" s="1"/>
      <c r="J234" s="4">
        <v>0</v>
      </c>
      <c r="K234" s="5"/>
      <c r="L234" s="4">
        <v>0</v>
      </c>
      <c r="M234" s="29"/>
      <c r="N234" s="4">
        <f t="shared" si="20"/>
        <v>0</v>
      </c>
      <c r="O234" s="5"/>
      <c r="P234" s="6">
        <f t="shared" si="21"/>
        <v>0</v>
      </c>
    </row>
    <row r="235" spans="1:16" hidden="1" x14ac:dyDescent="0.3">
      <c r="A235" s="1"/>
      <c r="B235" s="1"/>
      <c r="C235" s="1"/>
      <c r="D235" s="1"/>
      <c r="E235" s="1"/>
      <c r="F235" s="1"/>
      <c r="G235" s="1" t="s">
        <v>221</v>
      </c>
      <c r="H235" s="1"/>
      <c r="I235" s="1"/>
      <c r="J235" s="4">
        <v>0</v>
      </c>
      <c r="K235" s="5"/>
      <c r="L235" s="4">
        <v>0</v>
      </c>
      <c r="M235" s="29">
        <v>1000</v>
      </c>
      <c r="N235" s="4">
        <f t="shared" si="20"/>
        <v>0</v>
      </c>
      <c r="O235" s="5"/>
      <c r="P235" s="6">
        <f t="shared" si="21"/>
        <v>0</v>
      </c>
    </row>
    <row r="236" spans="1:16" x14ac:dyDescent="0.3">
      <c r="A236" s="1"/>
      <c r="B236" s="1"/>
      <c r="C236" s="1"/>
      <c r="D236" s="1"/>
      <c r="E236" s="1"/>
      <c r="F236" s="1"/>
      <c r="G236" s="1" t="s">
        <v>222</v>
      </c>
      <c r="H236" s="1"/>
      <c r="I236" s="1"/>
      <c r="J236" s="4">
        <f>40563.25-30000</f>
        <v>10563.25</v>
      </c>
      <c r="K236" s="5"/>
      <c r="L236" s="4">
        <v>0</v>
      </c>
      <c r="M236" s="29">
        <v>0</v>
      </c>
      <c r="N236" s="4">
        <f t="shared" si="20"/>
        <v>10563.25</v>
      </c>
      <c r="O236" s="5"/>
      <c r="P236" s="6">
        <f t="shared" si="21"/>
        <v>1</v>
      </c>
    </row>
    <row r="237" spans="1:16" x14ac:dyDescent="0.3">
      <c r="A237" s="1"/>
      <c r="B237" s="1"/>
      <c r="C237" s="1"/>
      <c r="D237" s="1"/>
      <c r="E237" s="1"/>
      <c r="F237" s="1"/>
      <c r="G237" s="1" t="s">
        <v>223</v>
      </c>
      <c r="H237" s="1"/>
      <c r="I237" s="1"/>
      <c r="J237" s="4">
        <v>0</v>
      </c>
      <c r="K237" s="5"/>
      <c r="L237" s="4">
        <v>0</v>
      </c>
      <c r="M237" s="29">
        <v>0</v>
      </c>
      <c r="N237" s="4">
        <f t="shared" si="20"/>
        <v>0</v>
      </c>
      <c r="O237" s="5"/>
      <c r="P237" s="6">
        <f t="shared" si="21"/>
        <v>0</v>
      </c>
    </row>
    <row r="238" spans="1:16" x14ac:dyDescent="0.3">
      <c r="A238" s="1"/>
      <c r="B238" s="1"/>
      <c r="C238" s="1"/>
      <c r="D238" s="1"/>
      <c r="E238" s="1"/>
      <c r="F238" s="1"/>
      <c r="G238" s="1" t="s">
        <v>224</v>
      </c>
      <c r="H238" s="1"/>
      <c r="I238" s="1"/>
      <c r="J238" s="4">
        <v>0</v>
      </c>
      <c r="K238" s="5"/>
      <c r="L238" s="4">
        <v>0</v>
      </c>
      <c r="M238" s="29"/>
      <c r="N238" s="4">
        <f t="shared" si="20"/>
        <v>0</v>
      </c>
      <c r="O238" s="5"/>
      <c r="P238" s="6">
        <f t="shared" si="21"/>
        <v>0</v>
      </c>
    </row>
    <row r="239" spans="1:16" x14ac:dyDescent="0.3">
      <c r="A239" s="1"/>
      <c r="B239" s="1"/>
      <c r="C239" s="1"/>
      <c r="D239" s="1"/>
      <c r="E239" s="1"/>
      <c r="F239" s="1"/>
      <c r="G239" s="1" t="s">
        <v>225</v>
      </c>
      <c r="H239" s="1"/>
      <c r="I239" s="1"/>
      <c r="J239" s="4">
        <v>0</v>
      </c>
      <c r="K239" s="5"/>
      <c r="L239" s="4">
        <v>0</v>
      </c>
      <c r="M239" s="29"/>
      <c r="N239" s="4">
        <f t="shared" si="20"/>
        <v>0</v>
      </c>
      <c r="O239" s="5"/>
      <c r="P239" s="6">
        <f t="shared" si="21"/>
        <v>0</v>
      </c>
    </row>
    <row r="240" spans="1:16" x14ac:dyDescent="0.3">
      <c r="A240" s="1"/>
      <c r="B240" s="1"/>
      <c r="C240" s="1"/>
      <c r="D240" s="1"/>
      <c r="E240" s="1"/>
      <c r="F240" s="1"/>
      <c r="G240" s="1" t="s">
        <v>976</v>
      </c>
      <c r="H240" s="1"/>
      <c r="I240" s="1"/>
      <c r="J240" s="4">
        <v>100.89</v>
      </c>
      <c r="K240" s="5"/>
      <c r="L240" s="4">
        <v>477.78</v>
      </c>
      <c r="M240" s="29">
        <v>500</v>
      </c>
      <c r="N240" s="4">
        <f t="shared" si="20"/>
        <v>-376.89</v>
      </c>
      <c r="O240" s="5"/>
      <c r="P240" s="6">
        <f t="shared" si="21"/>
        <v>0.21115999999999999</v>
      </c>
    </row>
    <row r="241" spans="1:16" hidden="1" x14ac:dyDescent="0.3">
      <c r="A241" s="1"/>
      <c r="B241" s="1"/>
      <c r="C241" s="1"/>
      <c r="D241" s="1"/>
      <c r="E241" s="1"/>
      <c r="F241" s="1"/>
      <c r="G241" s="1" t="s">
        <v>227</v>
      </c>
      <c r="H241" s="1"/>
      <c r="I241" s="1"/>
      <c r="J241" s="4">
        <v>0</v>
      </c>
      <c r="K241" s="5"/>
      <c r="L241" s="4">
        <v>0</v>
      </c>
      <c r="M241" s="29"/>
      <c r="N241" s="4">
        <f t="shared" si="20"/>
        <v>0</v>
      </c>
      <c r="O241" s="5"/>
      <c r="P241" s="6">
        <f t="shared" si="21"/>
        <v>0</v>
      </c>
    </row>
    <row r="242" spans="1:16" x14ac:dyDescent="0.3">
      <c r="A242" s="1"/>
      <c r="B242" s="1"/>
      <c r="C242" s="1"/>
      <c r="D242" s="1"/>
      <c r="E242" s="1"/>
      <c r="F242" s="1"/>
      <c r="G242" s="1" t="s">
        <v>228</v>
      </c>
      <c r="H242" s="1"/>
      <c r="I242" s="1"/>
      <c r="J242" s="4">
        <v>0</v>
      </c>
      <c r="K242" s="5"/>
      <c r="L242" s="4">
        <v>0</v>
      </c>
      <c r="M242" s="29"/>
      <c r="N242" s="4">
        <f t="shared" si="20"/>
        <v>0</v>
      </c>
      <c r="O242" s="5"/>
      <c r="P242" s="6">
        <f t="shared" si="21"/>
        <v>0</v>
      </c>
    </row>
    <row r="243" spans="1:16" x14ac:dyDescent="0.3">
      <c r="A243" s="1"/>
      <c r="B243" s="1"/>
      <c r="C243" s="1"/>
      <c r="D243" s="1"/>
      <c r="E243" s="1"/>
      <c r="F243" s="1"/>
      <c r="G243" s="1" t="s">
        <v>229</v>
      </c>
      <c r="H243" s="1"/>
      <c r="I243" s="1"/>
      <c r="J243" s="4">
        <v>257.83</v>
      </c>
      <c r="K243" s="5"/>
      <c r="L243" s="4">
        <v>933.33</v>
      </c>
      <c r="M243" s="29">
        <v>1000</v>
      </c>
      <c r="N243" s="4">
        <f t="shared" si="20"/>
        <v>-675.5</v>
      </c>
      <c r="O243" s="5"/>
      <c r="P243" s="6">
        <f t="shared" si="21"/>
        <v>0.27625</v>
      </c>
    </row>
    <row r="244" spans="1:16" x14ac:dyDescent="0.3">
      <c r="A244" s="1"/>
      <c r="B244" s="1"/>
      <c r="C244" s="1"/>
      <c r="D244" s="1"/>
      <c r="E244" s="1"/>
      <c r="F244" s="1"/>
      <c r="G244" s="1" t="s">
        <v>230</v>
      </c>
      <c r="H244" s="1"/>
      <c r="I244" s="1"/>
      <c r="J244" s="4">
        <v>0</v>
      </c>
      <c r="K244" s="5"/>
      <c r="L244" s="4">
        <v>0</v>
      </c>
      <c r="M244" s="29"/>
      <c r="N244" s="4">
        <f t="shared" si="20"/>
        <v>0</v>
      </c>
      <c r="O244" s="5"/>
      <c r="P244" s="6">
        <f t="shared" si="21"/>
        <v>0</v>
      </c>
    </row>
    <row r="245" spans="1:16" x14ac:dyDescent="0.3">
      <c r="A245" s="1"/>
      <c r="B245" s="1"/>
      <c r="C245" s="1"/>
      <c r="D245" s="1"/>
      <c r="E245" s="1"/>
      <c r="F245" s="1"/>
      <c r="G245" s="1" t="s">
        <v>966</v>
      </c>
      <c r="H245" s="1"/>
      <c r="I245" s="1"/>
      <c r="J245" s="4">
        <v>1410</v>
      </c>
      <c r="K245" s="5"/>
      <c r="L245" s="4">
        <v>500</v>
      </c>
      <c r="M245" s="29">
        <v>500</v>
      </c>
      <c r="N245" s="4">
        <f t="shared" si="20"/>
        <v>910</v>
      </c>
      <c r="O245" s="5"/>
      <c r="P245" s="6">
        <f t="shared" si="21"/>
        <v>2.82</v>
      </c>
    </row>
    <row r="246" spans="1:16" x14ac:dyDescent="0.3">
      <c r="A246" s="1"/>
      <c r="B246" s="1"/>
      <c r="C246" s="1"/>
      <c r="D246" s="1"/>
      <c r="E246" s="1"/>
      <c r="F246" s="1"/>
      <c r="G246" s="1" t="s">
        <v>231</v>
      </c>
      <c r="H246" s="1"/>
      <c r="I246" s="1"/>
      <c r="J246" s="4">
        <v>0</v>
      </c>
      <c r="K246" s="5"/>
      <c r="L246" s="4">
        <v>0</v>
      </c>
      <c r="M246" s="29"/>
      <c r="N246" s="4">
        <f t="shared" si="20"/>
        <v>0</v>
      </c>
      <c r="O246" s="5"/>
      <c r="P246" s="6">
        <f t="shared" si="21"/>
        <v>0</v>
      </c>
    </row>
    <row r="247" spans="1:16" x14ac:dyDescent="0.3">
      <c r="A247" s="1"/>
      <c r="B247" s="1"/>
      <c r="C247" s="1"/>
      <c r="D247" s="1"/>
      <c r="E247" s="1"/>
      <c r="F247" s="1"/>
      <c r="G247" s="1" t="s">
        <v>232</v>
      </c>
      <c r="H247" s="1"/>
      <c r="I247" s="1"/>
      <c r="J247" s="4">
        <v>400</v>
      </c>
      <c r="K247" s="5"/>
      <c r="L247" s="4">
        <v>0</v>
      </c>
      <c r="M247" s="29"/>
      <c r="N247" s="4">
        <f t="shared" si="20"/>
        <v>400</v>
      </c>
      <c r="O247" s="5"/>
      <c r="P247" s="6">
        <f t="shared" si="21"/>
        <v>1</v>
      </c>
    </row>
    <row r="248" spans="1:16" x14ac:dyDescent="0.3">
      <c r="A248" s="1"/>
      <c r="B248" s="1"/>
      <c r="C248" s="1"/>
      <c r="D248" s="1"/>
      <c r="E248" s="1"/>
      <c r="F248" s="1"/>
      <c r="G248" s="1" t="s">
        <v>233</v>
      </c>
      <c r="H248" s="1"/>
      <c r="I248" s="1"/>
      <c r="J248" s="4">
        <v>0</v>
      </c>
      <c r="K248" s="5"/>
      <c r="L248" s="4">
        <v>0</v>
      </c>
      <c r="M248" s="29"/>
      <c r="N248" s="4">
        <f t="shared" si="20"/>
        <v>0</v>
      </c>
      <c r="O248" s="5"/>
      <c r="P248" s="6">
        <f t="shared" si="21"/>
        <v>0</v>
      </c>
    </row>
    <row r="249" spans="1:16" x14ac:dyDescent="0.3">
      <c r="A249" s="1"/>
      <c r="B249" s="1"/>
      <c r="C249" s="1"/>
      <c r="D249" s="1"/>
      <c r="E249" s="1"/>
      <c r="F249" s="1"/>
      <c r="G249" s="1" t="s">
        <v>234</v>
      </c>
      <c r="H249" s="1"/>
      <c r="I249" s="1"/>
      <c r="J249" s="4">
        <v>0</v>
      </c>
      <c r="K249" s="5"/>
      <c r="L249" s="4">
        <v>0</v>
      </c>
      <c r="M249" s="29">
        <v>1000</v>
      </c>
      <c r="N249" s="4">
        <f t="shared" si="20"/>
        <v>0</v>
      </c>
      <c r="O249" s="5" t="s">
        <v>1015</v>
      </c>
      <c r="P249" s="6">
        <f t="shared" si="21"/>
        <v>0</v>
      </c>
    </row>
    <row r="250" spans="1:16" x14ac:dyDescent="0.3">
      <c r="A250" s="1"/>
      <c r="B250" s="1"/>
      <c r="C250" s="1"/>
      <c r="D250" s="1"/>
      <c r="E250" s="1"/>
      <c r="F250" s="1"/>
      <c r="G250" s="1" t="s">
        <v>235</v>
      </c>
      <c r="H250" s="1"/>
      <c r="I250" s="1"/>
      <c r="J250" s="4">
        <v>-11704.39</v>
      </c>
      <c r="K250" s="5"/>
      <c r="L250" s="4">
        <v>0</v>
      </c>
      <c r="M250" s="29">
        <v>2000</v>
      </c>
      <c r="N250" s="4">
        <f t="shared" si="20"/>
        <v>-11704.39</v>
      </c>
      <c r="O250" s="5"/>
      <c r="P250" s="6">
        <f t="shared" si="21"/>
        <v>1</v>
      </c>
    </row>
    <row r="251" spans="1:16" x14ac:dyDescent="0.3">
      <c r="A251" s="1"/>
      <c r="B251" s="1"/>
      <c r="C251" s="1"/>
      <c r="D251" s="1"/>
      <c r="E251" s="1"/>
      <c r="F251" s="1"/>
      <c r="G251" s="1" t="s">
        <v>236</v>
      </c>
      <c r="H251" s="1"/>
      <c r="I251" s="1"/>
      <c r="J251" s="4">
        <v>0</v>
      </c>
      <c r="K251" s="5"/>
      <c r="L251" s="4">
        <v>4777.78</v>
      </c>
      <c r="M251" s="29">
        <v>0</v>
      </c>
      <c r="N251" s="4">
        <f t="shared" si="20"/>
        <v>-4777.78</v>
      </c>
      <c r="O251" s="5" t="s">
        <v>989</v>
      </c>
      <c r="P251" s="6">
        <f t="shared" si="21"/>
        <v>0</v>
      </c>
    </row>
    <row r="252" spans="1:16" x14ac:dyDescent="0.3">
      <c r="A252" s="1"/>
      <c r="B252" s="1"/>
      <c r="C252" s="1"/>
      <c r="D252" s="1"/>
      <c r="E252" s="1"/>
      <c r="F252" s="1"/>
      <c r="G252" s="1" t="s">
        <v>237</v>
      </c>
      <c r="H252" s="1"/>
      <c r="I252" s="1"/>
      <c r="J252" s="4">
        <v>0</v>
      </c>
      <c r="K252" s="5"/>
      <c r="L252" s="4">
        <v>0</v>
      </c>
      <c r="M252" s="29"/>
      <c r="N252" s="4">
        <f t="shared" si="20"/>
        <v>0</v>
      </c>
      <c r="O252" s="5"/>
      <c r="P252" s="6">
        <f t="shared" si="21"/>
        <v>0</v>
      </c>
    </row>
    <row r="253" spans="1:16" x14ac:dyDescent="0.3">
      <c r="A253" s="1"/>
      <c r="B253" s="1"/>
      <c r="C253" s="1"/>
      <c r="D253" s="1"/>
      <c r="E253" s="1"/>
      <c r="F253" s="1"/>
      <c r="G253" s="1" t="s">
        <v>238</v>
      </c>
      <c r="H253" s="1"/>
      <c r="I253" s="1"/>
      <c r="J253" s="4">
        <v>0</v>
      </c>
      <c r="K253" s="5"/>
      <c r="L253" s="4">
        <v>955.56</v>
      </c>
      <c r="M253" s="29">
        <v>1000</v>
      </c>
      <c r="N253" s="4">
        <f t="shared" si="20"/>
        <v>-955.56</v>
      </c>
      <c r="O253" s="5"/>
      <c r="P253" s="6">
        <f t="shared" si="21"/>
        <v>0</v>
      </c>
    </row>
    <row r="254" spans="1:16" x14ac:dyDescent="0.3">
      <c r="A254" s="1"/>
      <c r="B254" s="1"/>
      <c r="C254" s="1"/>
      <c r="D254" s="1"/>
      <c r="E254" s="1"/>
      <c r="F254" s="1"/>
      <c r="G254" s="1" t="s">
        <v>239</v>
      </c>
      <c r="H254" s="1"/>
      <c r="I254" s="1"/>
      <c r="J254" s="4">
        <v>0</v>
      </c>
      <c r="K254" s="5"/>
      <c r="L254" s="4">
        <v>0</v>
      </c>
      <c r="M254" s="29"/>
      <c r="N254" s="4">
        <f t="shared" si="20"/>
        <v>0</v>
      </c>
      <c r="O254" s="5"/>
      <c r="P254" s="6">
        <f t="shared" si="21"/>
        <v>0</v>
      </c>
    </row>
    <row r="255" spans="1:16" x14ac:dyDescent="0.3">
      <c r="A255" s="1"/>
      <c r="B255" s="1"/>
      <c r="C255" s="1"/>
      <c r="D255" s="1"/>
      <c r="E255" s="1"/>
      <c r="F255" s="1"/>
      <c r="G255" s="1" t="s">
        <v>990</v>
      </c>
      <c r="H255" s="1"/>
      <c r="I255" s="1"/>
      <c r="J255" s="4">
        <v>200</v>
      </c>
      <c r="K255" s="5"/>
      <c r="L255" s="4">
        <v>0</v>
      </c>
      <c r="M255" s="29">
        <v>500</v>
      </c>
      <c r="N255" s="4">
        <f t="shared" si="20"/>
        <v>200</v>
      </c>
      <c r="O255" s="5"/>
      <c r="P255" s="6">
        <f t="shared" si="21"/>
        <v>1</v>
      </c>
    </row>
    <row r="256" spans="1:16" x14ac:dyDescent="0.3">
      <c r="A256" s="1"/>
      <c r="B256" s="1"/>
      <c r="C256" s="1"/>
      <c r="D256" s="1"/>
      <c r="E256" s="1"/>
      <c r="F256" s="1"/>
      <c r="G256" s="1" t="s">
        <v>980</v>
      </c>
      <c r="H256" s="1"/>
      <c r="I256" s="1"/>
      <c r="J256" s="4"/>
      <c r="K256" s="5"/>
      <c r="L256" s="4"/>
      <c r="M256" s="29"/>
      <c r="N256" s="4"/>
      <c r="O256" s="5"/>
      <c r="P256" s="6"/>
    </row>
    <row r="257" spans="1:16" x14ac:dyDescent="0.3">
      <c r="A257" s="1"/>
      <c r="B257" s="1"/>
      <c r="C257" s="1"/>
      <c r="D257" s="1"/>
      <c r="E257" s="1"/>
      <c r="F257" s="1"/>
      <c r="G257" s="1"/>
      <c r="H257" s="1" t="s">
        <v>977</v>
      </c>
      <c r="I257" s="1"/>
      <c r="J257" s="4">
        <v>960</v>
      </c>
      <c r="K257" s="5"/>
      <c r="L257" s="4">
        <v>21500</v>
      </c>
      <c r="M257" s="29">
        <v>39520</v>
      </c>
      <c r="N257" s="4">
        <f>ROUND((J257-L257),5)</f>
        <v>-20540</v>
      </c>
      <c r="O257" s="5"/>
      <c r="P257" s="6">
        <f>ROUND(IF(L257=0, IF(J257=0, 0, 1), J257/L257),5)</f>
        <v>4.4650000000000002E-2</v>
      </c>
    </row>
    <row r="258" spans="1:16" x14ac:dyDescent="0.3">
      <c r="A258" s="1"/>
      <c r="B258" s="1"/>
      <c r="C258" s="1"/>
      <c r="D258" s="1"/>
      <c r="E258" s="1"/>
      <c r="F258" s="1"/>
      <c r="G258" s="1"/>
      <c r="H258" s="1" t="s">
        <v>978</v>
      </c>
      <c r="I258" s="1"/>
      <c r="J258" s="4">
        <v>0</v>
      </c>
      <c r="K258" s="5"/>
      <c r="L258" s="4">
        <v>0</v>
      </c>
      <c r="M258" s="29">
        <v>31200</v>
      </c>
      <c r="N258" s="4">
        <f>ROUND((J258-L258),5)</f>
        <v>0</v>
      </c>
      <c r="O258" s="5"/>
      <c r="P258" s="6">
        <f>ROUND(IF(L258=0, IF(J258=0, 0, 1), J258/L258),5)</f>
        <v>0</v>
      </c>
    </row>
    <row r="259" spans="1:16" x14ac:dyDescent="0.3">
      <c r="A259" s="1"/>
      <c r="B259" s="1"/>
      <c r="C259" s="1"/>
      <c r="D259" s="1"/>
      <c r="E259" s="1"/>
      <c r="F259" s="1"/>
      <c r="G259" s="1"/>
      <c r="H259" s="1" t="s">
        <v>979</v>
      </c>
      <c r="I259" s="1"/>
      <c r="J259" s="4">
        <v>1897.87</v>
      </c>
      <c r="K259" s="5"/>
      <c r="L259" s="4">
        <v>37266.67</v>
      </c>
      <c r="M259" s="29">
        <v>41184</v>
      </c>
      <c r="N259" s="4">
        <f>ROUND((J259-L259),5)</f>
        <v>-35368.800000000003</v>
      </c>
      <c r="O259" s="5"/>
      <c r="P259" s="6">
        <f>ROUND(IF(L259=0, IF(J259=0, 0, 1), J259/L259),5)</f>
        <v>5.0930000000000003E-2</v>
      </c>
    </row>
    <row r="260" spans="1:16" x14ac:dyDescent="0.3">
      <c r="A260" s="1"/>
      <c r="B260" s="1"/>
      <c r="C260" s="1"/>
      <c r="D260" s="1"/>
      <c r="E260" s="1"/>
      <c r="F260" s="1"/>
      <c r="G260" s="1"/>
      <c r="H260" s="1" t="s">
        <v>240</v>
      </c>
      <c r="I260" s="1"/>
      <c r="J260" s="4"/>
      <c r="K260" s="5"/>
      <c r="L260" s="4"/>
      <c r="M260" s="29"/>
      <c r="N260" s="4"/>
      <c r="O260" s="5"/>
      <c r="P260" s="6"/>
    </row>
    <row r="261" spans="1:16" x14ac:dyDescent="0.3">
      <c r="A261" s="1"/>
      <c r="B261" s="1"/>
      <c r="C261" s="1"/>
      <c r="D261" s="1"/>
      <c r="E261" s="1"/>
      <c r="F261" s="1"/>
      <c r="G261" s="1"/>
      <c r="H261" s="1"/>
      <c r="I261" s="1" t="s">
        <v>241</v>
      </c>
      <c r="J261" s="4">
        <f>30000</f>
        <v>30000</v>
      </c>
      <c r="K261" s="5"/>
      <c r="L261" s="4">
        <v>14333.33</v>
      </c>
      <c r="M261" s="29">
        <v>25000</v>
      </c>
      <c r="N261" s="4">
        <f t="shared" ref="N261:N269" si="22">ROUND((J261-L261),5)</f>
        <v>15666.67</v>
      </c>
      <c r="O261" s="5" t="s">
        <v>1009</v>
      </c>
      <c r="P261" s="6">
        <f t="shared" ref="P261:P269" si="23">ROUND(IF(L261=0, IF(J261=0, 0, 1), J261/L261),5)</f>
        <v>2.0930200000000001</v>
      </c>
    </row>
    <row r="262" spans="1:16" x14ac:dyDescent="0.3">
      <c r="A262" s="1"/>
      <c r="B262" s="1"/>
      <c r="C262" s="1"/>
      <c r="D262" s="1"/>
      <c r="E262" s="1"/>
      <c r="F262" s="1"/>
      <c r="G262" s="1"/>
      <c r="H262" s="1"/>
      <c r="I262" s="1" t="s">
        <v>242</v>
      </c>
      <c r="J262" s="4">
        <v>0</v>
      </c>
      <c r="K262" s="5"/>
      <c r="L262" s="4">
        <v>0</v>
      </c>
      <c r="M262" s="29"/>
      <c r="N262" s="4">
        <f t="shared" si="22"/>
        <v>0</v>
      </c>
      <c r="O262" s="5"/>
      <c r="P262" s="6">
        <f t="shared" si="23"/>
        <v>0</v>
      </c>
    </row>
    <row r="263" spans="1:16" ht="15" thickBot="1" x14ac:dyDescent="0.35">
      <c r="A263" s="1"/>
      <c r="B263" s="1"/>
      <c r="C263" s="1"/>
      <c r="D263" s="1"/>
      <c r="E263" s="1"/>
      <c r="F263" s="1"/>
      <c r="G263" s="1"/>
      <c r="H263" s="1"/>
      <c r="I263" s="1" t="s">
        <v>243</v>
      </c>
      <c r="J263" s="7">
        <v>0</v>
      </c>
      <c r="K263" s="5"/>
      <c r="L263" s="7">
        <v>0</v>
      </c>
      <c r="M263" s="29">
        <v>0</v>
      </c>
      <c r="N263" s="7">
        <f t="shared" si="22"/>
        <v>0</v>
      </c>
      <c r="O263" s="5" t="s">
        <v>981</v>
      </c>
      <c r="P263" s="8">
        <f t="shared" si="23"/>
        <v>0</v>
      </c>
    </row>
    <row r="264" spans="1:16" x14ac:dyDescent="0.3">
      <c r="A264" s="1"/>
      <c r="B264" s="1"/>
      <c r="C264" s="1"/>
      <c r="D264" s="1"/>
      <c r="E264" s="1"/>
      <c r="F264" s="1"/>
      <c r="G264" s="1"/>
      <c r="H264" s="1" t="s">
        <v>244</v>
      </c>
      <c r="I264" s="1"/>
      <c r="J264" s="4">
        <f>ROUND(SUM(J260:J263),5)</f>
        <v>30000</v>
      </c>
      <c r="K264" s="5"/>
      <c r="L264" s="4">
        <f>ROUND(SUM(L260:L263),5)</f>
        <v>14333.33</v>
      </c>
      <c r="M264" s="37">
        <f>ROUND(SUM(M260:M263),5)</f>
        <v>25000</v>
      </c>
      <c r="N264" s="4">
        <f t="shared" si="22"/>
        <v>15666.67</v>
      </c>
      <c r="O264" s="5"/>
      <c r="P264" s="6">
        <f t="shared" si="23"/>
        <v>2.0930200000000001</v>
      </c>
    </row>
    <row r="265" spans="1:16" x14ac:dyDescent="0.3">
      <c r="A265" s="1"/>
      <c r="B265" s="1"/>
      <c r="C265" s="1"/>
      <c r="D265" s="1"/>
      <c r="E265" s="1"/>
      <c r="F265" s="1"/>
      <c r="G265" s="1"/>
      <c r="H265" s="1" t="s">
        <v>245</v>
      </c>
      <c r="I265" s="1"/>
      <c r="J265" s="4">
        <v>0</v>
      </c>
      <c r="K265" s="5"/>
      <c r="L265" s="4">
        <v>0</v>
      </c>
      <c r="M265" s="29"/>
      <c r="N265" s="4">
        <f t="shared" si="22"/>
        <v>0</v>
      </c>
      <c r="O265" s="5"/>
      <c r="P265" s="6">
        <f t="shared" si="23"/>
        <v>0</v>
      </c>
    </row>
    <row r="266" spans="1:16" x14ac:dyDescent="0.3">
      <c r="A266" s="1"/>
      <c r="B266" s="1"/>
      <c r="C266" s="1"/>
      <c r="D266" s="1"/>
      <c r="E266" s="1"/>
      <c r="F266" s="1"/>
      <c r="G266" s="1"/>
      <c r="H266" s="1" t="s">
        <v>246</v>
      </c>
      <c r="I266" s="1"/>
      <c r="J266" s="4">
        <v>0</v>
      </c>
      <c r="K266" s="5"/>
      <c r="L266" s="4">
        <v>0</v>
      </c>
      <c r="M266" s="29"/>
      <c r="N266" s="4">
        <f t="shared" si="22"/>
        <v>0</v>
      </c>
      <c r="O266" s="5"/>
      <c r="P266" s="6">
        <f t="shared" si="23"/>
        <v>0</v>
      </c>
    </row>
    <row r="267" spans="1:16" x14ac:dyDescent="0.3">
      <c r="A267" s="1"/>
      <c r="B267" s="1"/>
      <c r="C267" s="1"/>
      <c r="D267" s="1"/>
      <c r="E267" s="1"/>
      <c r="F267" s="1"/>
      <c r="G267" s="1"/>
      <c r="H267" s="1" t="s">
        <v>247</v>
      </c>
      <c r="I267" s="1"/>
      <c r="J267" s="4">
        <v>0</v>
      </c>
      <c r="K267" s="5"/>
      <c r="L267" s="4">
        <v>0</v>
      </c>
      <c r="M267" s="29"/>
      <c r="N267" s="4">
        <f t="shared" si="22"/>
        <v>0</v>
      </c>
      <c r="O267" s="5"/>
      <c r="P267" s="6">
        <f t="shared" si="23"/>
        <v>0</v>
      </c>
    </row>
    <row r="268" spans="1:16" ht="15" thickBot="1" x14ac:dyDescent="0.35">
      <c r="A268" s="1"/>
      <c r="B268" s="1"/>
      <c r="C268" s="1"/>
      <c r="D268" s="1"/>
      <c r="E268" s="1"/>
      <c r="F268" s="1"/>
      <c r="G268" s="1"/>
      <c r="H268" s="1" t="s">
        <v>248</v>
      </c>
      <c r="I268" s="1"/>
      <c r="J268" s="7">
        <v>0</v>
      </c>
      <c r="K268" s="5"/>
      <c r="L268" s="7">
        <v>0</v>
      </c>
      <c r="M268" s="29"/>
      <c r="N268" s="7">
        <f t="shared" si="22"/>
        <v>0</v>
      </c>
      <c r="O268" s="5"/>
      <c r="P268" s="8">
        <f t="shared" si="23"/>
        <v>0</v>
      </c>
    </row>
    <row r="269" spans="1:16" x14ac:dyDescent="0.3">
      <c r="A269" s="1"/>
      <c r="B269" s="1"/>
      <c r="C269" s="1"/>
      <c r="D269" s="1"/>
      <c r="E269" s="1"/>
      <c r="F269" s="1"/>
      <c r="G269" s="1" t="s">
        <v>249</v>
      </c>
      <c r="H269" s="1"/>
      <c r="I269" s="1"/>
      <c r="J269" s="4">
        <f>ROUND(SUM(J256:J259)+SUM(J264:J268),5)</f>
        <v>32857.870000000003</v>
      </c>
      <c r="K269" s="5"/>
      <c r="L269" s="4">
        <f>ROUND(SUM(L256:L259)+SUM(L264:L268),5)</f>
        <v>73100</v>
      </c>
      <c r="M269" s="37">
        <f>ROUND(SUM(M256:M259)+SUM(M264:M268),5)</f>
        <v>136904</v>
      </c>
      <c r="N269" s="4">
        <f t="shared" si="22"/>
        <v>-40242.129999999997</v>
      </c>
      <c r="O269" s="5"/>
      <c r="P269" s="6">
        <f t="shared" si="23"/>
        <v>0.44949</v>
      </c>
    </row>
    <row r="270" spans="1:16" x14ac:dyDescent="0.3">
      <c r="A270" s="1"/>
      <c r="B270" s="1"/>
      <c r="C270" s="1"/>
      <c r="D270" s="1"/>
      <c r="E270" s="1"/>
      <c r="F270" s="1"/>
      <c r="G270" s="1" t="s">
        <v>982</v>
      </c>
      <c r="H270" s="1"/>
      <c r="I270" s="1"/>
      <c r="J270" s="4"/>
      <c r="K270" s="5"/>
      <c r="L270" s="4"/>
      <c r="M270" s="29"/>
      <c r="N270" s="4"/>
      <c r="O270" s="5"/>
      <c r="P270" s="6"/>
    </row>
    <row r="271" spans="1:16" x14ac:dyDescent="0.3">
      <c r="A271" s="1"/>
      <c r="B271" s="1"/>
      <c r="C271" s="1"/>
      <c r="D271" s="1"/>
      <c r="E271" s="1"/>
      <c r="F271" s="1"/>
      <c r="G271" s="1"/>
      <c r="H271" s="1" t="s">
        <v>250</v>
      </c>
      <c r="I271" s="1"/>
      <c r="J271" s="4">
        <v>2025.6</v>
      </c>
      <c r="K271" s="5"/>
      <c r="L271" s="4">
        <v>0</v>
      </c>
      <c r="M271" s="29">
        <v>4000</v>
      </c>
      <c r="N271" s="4">
        <f t="shared" ref="N271:N288" si="24">ROUND((J271-L271),5)</f>
        <v>2025.6</v>
      </c>
      <c r="O271" s="5"/>
      <c r="P271" s="6">
        <f t="shared" ref="P271:P288" si="25">ROUND(IF(L271=0, IF(J271=0, 0, 1), J271/L271),5)</f>
        <v>1</v>
      </c>
    </row>
    <row r="272" spans="1:16" x14ac:dyDescent="0.3">
      <c r="A272" s="1"/>
      <c r="B272" s="1"/>
      <c r="C272" s="1"/>
      <c r="D272" s="1"/>
      <c r="E272" s="1"/>
      <c r="F272" s="1"/>
      <c r="G272" s="1"/>
      <c r="H272" s="1" t="s">
        <v>991</v>
      </c>
      <c r="I272" s="1"/>
      <c r="J272" s="4">
        <v>0</v>
      </c>
      <c r="K272" s="5"/>
      <c r="L272" s="4">
        <v>955.56</v>
      </c>
      <c r="M272" s="29">
        <v>1000</v>
      </c>
      <c r="N272" s="4">
        <f t="shared" si="24"/>
        <v>-955.56</v>
      </c>
      <c r="O272" s="5"/>
      <c r="P272" s="6">
        <f t="shared" si="25"/>
        <v>0</v>
      </c>
    </row>
    <row r="273" spans="1:16" x14ac:dyDescent="0.3">
      <c r="A273" s="1"/>
      <c r="B273" s="1"/>
      <c r="C273" s="1"/>
      <c r="D273" s="1"/>
      <c r="E273" s="1"/>
      <c r="F273" s="1"/>
      <c r="G273" s="1"/>
      <c r="H273" s="1" t="s">
        <v>251</v>
      </c>
      <c r="I273" s="1"/>
      <c r="J273" s="4">
        <v>0</v>
      </c>
      <c r="K273" s="5"/>
      <c r="L273" s="4">
        <v>382.22</v>
      </c>
      <c r="M273" s="29">
        <v>400</v>
      </c>
      <c r="N273" s="4">
        <f t="shared" si="24"/>
        <v>-382.22</v>
      </c>
      <c r="O273" s="5"/>
      <c r="P273" s="6">
        <f t="shared" si="25"/>
        <v>0</v>
      </c>
    </row>
    <row r="274" spans="1:16" x14ac:dyDescent="0.3">
      <c r="A274" s="1"/>
      <c r="B274" s="1"/>
      <c r="C274" s="1"/>
      <c r="D274" s="1"/>
      <c r="E274" s="1"/>
      <c r="F274" s="1"/>
      <c r="G274" s="1"/>
      <c r="H274" s="1" t="s">
        <v>252</v>
      </c>
      <c r="I274" s="1"/>
      <c r="J274" s="4">
        <v>0</v>
      </c>
      <c r="K274" s="5"/>
      <c r="L274" s="4">
        <v>0</v>
      </c>
      <c r="M274" s="29">
        <v>5000</v>
      </c>
      <c r="N274" s="4">
        <f t="shared" si="24"/>
        <v>0</v>
      </c>
      <c r="O274" s="5"/>
      <c r="P274" s="6">
        <f t="shared" si="25"/>
        <v>0</v>
      </c>
    </row>
    <row r="275" spans="1:16" hidden="1" x14ac:dyDescent="0.3">
      <c r="A275" s="1"/>
      <c r="B275" s="1"/>
      <c r="C275" s="1"/>
      <c r="D275" s="1"/>
      <c r="E275" s="1"/>
      <c r="F275" s="1"/>
      <c r="G275" s="1"/>
      <c r="H275" s="1" t="s">
        <v>253</v>
      </c>
      <c r="I275" s="1"/>
      <c r="J275" s="4">
        <v>0</v>
      </c>
      <c r="K275" s="5"/>
      <c r="L275" s="4">
        <v>0</v>
      </c>
      <c r="M275" s="29"/>
      <c r="N275" s="4">
        <f t="shared" si="24"/>
        <v>0</v>
      </c>
      <c r="O275" s="5"/>
      <c r="P275" s="6">
        <f t="shared" si="25"/>
        <v>0</v>
      </c>
    </row>
    <row r="276" spans="1:16" hidden="1" x14ac:dyDescent="0.3">
      <c r="A276" s="1"/>
      <c r="B276" s="1"/>
      <c r="C276" s="1"/>
      <c r="D276" s="1"/>
      <c r="E276" s="1"/>
      <c r="F276" s="1"/>
      <c r="G276" s="1"/>
      <c r="H276" s="1" t="s">
        <v>254</v>
      </c>
      <c r="I276" s="1"/>
      <c r="J276" s="4">
        <v>0</v>
      </c>
      <c r="K276" s="5"/>
      <c r="L276" s="4">
        <v>0</v>
      </c>
      <c r="M276" s="29"/>
      <c r="N276" s="4">
        <f t="shared" si="24"/>
        <v>0</v>
      </c>
      <c r="O276" s="5"/>
      <c r="P276" s="6">
        <f t="shared" si="25"/>
        <v>0</v>
      </c>
    </row>
    <row r="277" spans="1:16" hidden="1" x14ac:dyDescent="0.3">
      <c r="A277" s="1"/>
      <c r="B277" s="1"/>
      <c r="C277" s="1"/>
      <c r="D277" s="1"/>
      <c r="E277" s="1"/>
      <c r="F277" s="1"/>
      <c r="G277" s="1"/>
      <c r="H277" s="1" t="s">
        <v>255</v>
      </c>
      <c r="I277" s="1"/>
      <c r="J277" s="4">
        <v>0</v>
      </c>
      <c r="K277" s="5"/>
      <c r="L277" s="4">
        <v>0</v>
      </c>
      <c r="M277" s="29"/>
      <c r="N277" s="4">
        <f t="shared" si="24"/>
        <v>0</v>
      </c>
      <c r="O277" s="5"/>
      <c r="P277" s="6">
        <f t="shared" si="25"/>
        <v>0</v>
      </c>
    </row>
    <row r="278" spans="1:16" hidden="1" x14ac:dyDescent="0.3">
      <c r="A278" s="1"/>
      <c r="B278" s="1"/>
      <c r="C278" s="1"/>
      <c r="D278" s="1"/>
      <c r="E278" s="1"/>
      <c r="F278" s="1"/>
      <c r="G278" s="1"/>
      <c r="H278" s="1" t="s">
        <v>256</v>
      </c>
      <c r="I278" s="1"/>
      <c r="J278" s="4">
        <v>0</v>
      </c>
      <c r="K278" s="5"/>
      <c r="L278" s="4">
        <v>0</v>
      </c>
      <c r="M278" s="29"/>
      <c r="N278" s="4">
        <f t="shared" si="24"/>
        <v>0</v>
      </c>
      <c r="O278" s="5"/>
      <c r="P278" s="6">
        <f t="shared" si="25"/>
        <v>0</v>
      </c>
    </row>
    <row r="279" spans="1:16" ht="15" hidden="1" thickBot="1" x14ac:dyDescent="0.35">
      <c r="A279" s="1"/>
      <c r="B279" s="1"/>
      <c r="C279" s="1"/>
      <c r="D279" s="1"/>
      <c r="E279" s="1"/>
      <c r="F279" s="1"/>
      <c r="G279" s="1"/>
      <c r="H279" s="1" t="s">
        <v>983</v>
      </c>
      <c r="I279" s="1"/>
      <c r="J279" s="7">
        <v>0</v>
      </c>
      <c r="K279" s="5"/>
      <c r="L279" s="7">
        <v>0</v>
      </c>
      <c r="M279" s="29"/>
      <c r="N279" s="7">
        <f t="shared" si="24"/>
        <v>0</v>
      </c>
      <c r="O279" s="5"/>
      <c r="P279" s="8">
        <f t="shared" si="25"/>
        <v>0</v>
      </c>
    </row>
    <row r="280" spans="1:16" x14ac:dyDescent="0.3">
      <c r="A280" s="1"/>
      <c r="B280" s="1"/>
      <c r="C280" s="1"/>
      <c r="D280" s="1"/>
      <c r="E280" s="1"/>
      <c r="F280" s="1"/>
      <c r="G280" s="1" t="s">
        <v>984</v>
      </c>
      <c r="H280" s="1"/>
      <c r="I280" s="1"/>
      <c r="J280" s="4">
        <f>ROUND(SUM(J270:J279),5)</f>
        <v>2025.6</v>
      </c>
      <c r="K280" s="5"/>
      <c r="L280" s="4">
        <f>ROUND(SUM(L270:L279),5)</f>
        <v>1337.78</v>
      </c>
      <c r="M280" s="36">
        <f>ROUND(SUM(M270:M279),5)</f>
        <v>10400</v>
      </c>
      <c r="N280" s="4">
        <f t="shared" si="24"/>
        <v>687.82</v>
      </c>
      <c r="O280" s="5"/>
      <c r="P280" s="6">
        <f t="shared" si="25"/>
        <v>1.5141500000000001</v>
      </c>
    </row>
    <row r="281" spans="1:16" ht="15" thickBot="1" x14ac:dyDescent="0.35">
      <c r="A281" s="1"/>
      <c r="B281" s="1"/>
      <c r="C281" s="1"/>
      <c r="D281" s="1"/>
      <c r="E281" s="1"/>
      <c r="F281" s="1"/>
      <c r="G281" s="1" t="s">
        <v>985</v>
      </c>
      <c r="H281" s="1"/>
      <c r="I281" s="1"/>
      <c r="J281" s="7">
        <v>0</v>
      </c>
      <c r="K281" s="5"/>
      <c r="L281" s="7">
        <v>0</v>
      </c>
      <c r="M281" s="29"/>
      <c r="N281" s="7">
        <f t="shared" si="24"/>
        <v>0</v>
      </c>
      <c r="O281" s="5"/>
      <c r="P281" s="8">
        <f t="shared" si="25"/>
        <v>0</v>
      </c>
    </row>
    <row r="282" spans="1:16" x14ac:dyDescent="0.3">
      <c r="A282" s="1"/>
      <c r="B282" s="1"/>
      <c r="C282" s="1"/>
      <c r="D282" s="1"/>
      <c r="E282" s="1"/>
      <c r="F282" s="1" t="s">
        <v>987</v>
      </c>
      <c r="G282" s="1"/>
      <c r="H282" s="1"/>
      <c r="I282" s="1"/>
      <c r="J282" s="4">
        <f>ROUND(SUM(J227:J255)+J269+SUM(J280:J281),5)</f>
        <v>36111.050000000003</v>
      </c>
      <c r="K282" s="5"/>
      <c r="L282" s="4">
        <f>ROUND(SUM(L227:L255)+L269+SUM(L280:L281),5)</f>
        <v>82368.899999999994</v>
      </c>
      <c r="M282" s="36">
        <f>ROUND(SUM(M227:M255)+M269+SUM(M280:M281),5)</f>
        <v>155804</v>
      </c>
      <c r="N282" s="4">
        <f t="shared" si="24"/>
        <v>-46257.85</v>
      </c>
      <c r="O282" s="5"/>
      <c r="P282" s="6">
        <f t="shared" si="25"/>
        <v>0.43841000000000002</v>
      </c>
    </row>
    <row r="283" spans="1:16" hidden="1" x14ac:dyDescent="0.3">
      <c r="A283" s="1"/>
      <c r="B283" s="1"/>
      <c r="C283" s="1"/>
      <c r="D283" s="1"/>
      <c r="E283" s="1"/>
      <c r="F283" s="1" t="s">
        <v>986</v>
      </c>
      <c r="G283" s="1"/>
      <c r="H283" s="1"/>
      <c r="I283" s="1"/>
      <c r="J283" s="4">
        <v>0</v>
      </c>
      <c r="K283" s="5"/>
      <c r="L283" s="4">
        <v>0</v>
      </c>
      <c r="M283" s="29"/>
      <c r="N283" s="4">
        <f t="shared" si="24"/>
        <v>0</v>
      </c>
      <c r="O283" s="5"/>
      <c r="P283" s="6">
        <f t="shared" si="25"/>
        <v>0</v>
      </c>
    </row>
    <row r="284" spans="1:16" x14ac:dyDescent="0.3">
      <c r="A284" s="1"/>
      <c r="B284" s="1"/>
      <c r="C284" s="1"/>
      <c r="D284" s="1"/>
      <c r="E284" s="1"/>
      <c r="F284" s="1" t="s">
        <v>257</v>
      </c>
      <c r="G284" s="1"/>
      <c r="H284" s="1"/>
      <c r="I284" s="1"/>
      <c r="J284" s="4">
        <v>783.02</v>
      </c>
      <c r="K284" s="5"/>
      <c r="L284" s="4">
        <v>2500</v>
      </c>
      <c r="M284" s="29">
        <v>1500</v>
      </c>
      <c r="N284" s="4">
        <f t="shared" si="24"/>
        <v>-1716.98</v>
      </c>
      <c r="O284" s="5"/>
      <c r="P284" s="6">
        <f t="shared" si="25"/>
        <v>0.31320999999999999</v>
      </c>
    </row>
    <row r="285" spans="1:16" x14ac:dyDescent="0.3">
      <c r="A285" s="1"/>
      <c r="B285" s="1"/>
      <c r="C285" s="1"/>
      <c r="D285" s="1"/>
      <c r="E285" s="1"/>
      <c r="F285" s="1" t="s">
        <v>258</v>
      </c>
      <c r="G285" s="1"/>
      <c r="H285" s="1"/>
      <c r="I285" s="1"/>
      <c r="J285" s="4">
        <v>231.92</v>
      </c>
      <c r="K285" s="5"/>
      <c r="L285" s="4">
        <v>477.78</v>
      </c>
      <c r="M285" s="29">
        <v>500</v>
      </c>
      <c r="N285" s="4">
        <f t="shared" si="24"/>
        <v>-245.86</v>
      </c>
      <c r="O285" s="5"/>
      <c r="P285" s="6">
        <f t="shared" si="25"/>
        <v>0.48541000000000001</v>
      </c>
    </row>
    <row r="286" spans="1:16" x14ac:dyDescent="0.3">
      <c r="A286" s="1"/>
      <c r="B286" s="1"/>
      <c r="C286" s="1"/>
      <c r="D286" s="1"/>
      <c r="E286" s="1"/>
      <c r="F286" s="1" t="s">
        <v>259</v>
      </c>
      <c r="G286" s="1"/>
      <c r="H286" s="1"/>
      <c r="I286" s="1"/>
      <c r="J286" s="4">
        <v>1371.06</v>
      </c>
      <c r="K286" s="5"/>
      <c r="L286" s="4">
        <v>955.56</v>
      </c>
      <c r="M286" s="29">
        <v>1500</v>
      </c>
      <c r="N286" s="4">
        <f t="shared" si="24"/>
        <v>415.5</v>
      </c>
      <c r="O286" s="5"/>
      <c r="P286" s="6">
        <f t="shared" si="25"/>
        <v>1.43482</v>
      </c>
    </row>
    <row r="287" spans="1:16" x14ac:dyDescent="0.3">
      <c r="A287" s="1"/>
      <c r="B287" s="1"/>
      <c r="C287" s="1"/>
      <c r="D287" s="1"/>
      <c r="E287" s="1"/>
      <c r="F287" s="1" t="s">
        <v>260</v>
      </c>
      <c r="G287" s="1"/>
      <c r="H287" s="1"/>
      <c r="I287" s="1"/>
      <c r="J287" s="4">
        <v>17273.38</v>
      </c>
      <c r="K287" s="5"/>
      <c r="L287" s="4">
        <v>955.56</v>
      </c>
      <c r="M287" s="29">
        <v>1000</v>
      </c>
      <c r="N287" s="4">
        <f t="shared" si="24"/>
        <v>16317.82</v>
      </c>
      <c r="O287" s="5"/>
      <c r="P287" s="6">
        <f t="shared" si="25"/>
        <v>18.076709999999999</v>
      </c>
    </row>
    <row r="288" spans="1:16" x14ac:dyDescent="0.3">
      <c r="A288" s="1"/>
      <c r="B288" s="1"/>
      <c r="C288" s="1"/>
      <c r="D288" s="1"/>
      <c r="E288" s="1"/>
      <c r="F288" s="1" t="s">
        <v>261</v>
      </c>
      <c r="G288" s="1"/>
      <c r="H288" s="1"/>
      <c r="I288" s="1"/>
      <c r="J288" s="4">
        <v>31.9</v>
      </c>
      <c r="K288" s="5"/>
      <c r="L288" s="4">
        <v>0</v>
      </c>
      <c r="M288" s="29">
        <v>500</v>
      </c>
      <c r="N288" s="4">
        <f t="shared" si="24"/>
        <v>31.9</v>
      </c>
      <c r="O288" s="5"/>
      <c r="P288" s="6">
        <f t="shared" si="25"/>
        <v>1</v>
      </c>
    </row>
    <row r="289" spans="1:16" x14ac:dyDescent="0.3">
      <c r="A289" s="1"/>
      <c r="B289" s="1"/>
      <c r="C289" s="1"/>
      <c r="D289" s="1"/>
      <c r="E289" s="1"/>
      <c r="F289" s="1" t="s">
        <v>262</v>
      </c>
      <c r="G289" s="1"/>
      <c r="H289" s="1"/>
      <c r="I289" s="1"/>
      <c r="J289" s="4"/>
      <c r="K289" s="5"/>
      <c r="L289" s="4"/>
      <c r="M289" s="29"/>
      <c r="N289" s="4"/>
      <c r="O289" s="5"/>
      <c r="P289" s="6"/>
    </row>
    <row r="290" spans="1:16" x14ac:dyDescent="0.3">
      <c r="A290" s="1"/>
      <c r="B290" s="1"/>
      <c r="C290" s="1"/>
      <c r="D290" s="1"/>
      <c r="E290" s="1"/>
      <c r="F290" s="1"/>
      <c r="G290" s="1" t="s">
        <v>263</v>
      </c>
      <c r="H290" s="1"/>
      <c r="I290" s="1"/>
      <c r="J290" s="4">
        <v>13200</v>
      </c>
      <c r="K290" s="5"/>
      <c r="L290" s="4">
        <v>13760</v>
      </c>
      <c r="M290" s="29">
        <f>1200*12</f>
        <v>14400</v>
      </c>
      <c r="N290" s="4">
        <f t="shared" ref="N290:N298" si="26">ROUND((J290-L290),5)</f>
        <v>-560</v>
      </c>
      <c r="O290" s="5"/>
      <c r="P290" s="6">
        <f t="shared" ref="P290:P298" si="27">ROUND(IF(L290=0, IF(J290=0, 0, 1), J290/L290),5)</f>
        <v>0.95930000000000004</v>
      </c>
    </row>
    <row r="291" spans="1:16" x14ac:dyDescent="0.3">
      <c r="A291" s="1"/>
      <c r="B291" s="1"/>
      <c r="C291" s="1"/>
      <c r="D291" s="1"/>
      <c r="E291" s="1"/>
      <c r="F291" s="1"/>
      <c r="G291" s="1" t="s">
        <v>988</v>
      </c>
      <c r="H291" s="1"/>
      <c r="I291" s="1"/>
      <c r="J291" s="4">
        <v>0</v>
      </c>
      <c r="K291" s="5"/>
      <c r="L291" s="4">
        <v>1433.33</v>
      </c>
      <c r="M291" s="29">
        <v>15600</v>
      </c>
      <c r="N291" s="4">
        <f t="shared" si="26"/>
        <v>-1433.33</v>
      </c>
      <c r="O291" s="5"/>
      <c r="P291" s="6">
        <f t="shared" si="27"/>
        <v>0</v>
      </c>
    </row>
    <row r="292" spans="1:16" x14ac:dyDescent="0.3">
      <c r="A292" s="1"/>
      <c r="B292" s="1"/>
      <c r="C292" s="1"/>
      <c r="D292" s="1"/>
      <c r="E292" s="1"/>
      <c r="F292" s="1"/>
      <c r="G292" s="1" t="s">
        <v>264</v>
      </c>
      <c r="H292" s="1"/>
      <c r="I292" s="1"/>
      <c r="J292" s="4">
        <v>10450</v>
      </c>
      <c r="K292" s="5"/>
      <c r="L292" s="4">
        <v>10893.33</v>
      </c>
      <c r="M292" s="41">
        <f>950*12</f>
        <v>11400</v>
      </c>
      <c r="N292" s="4">
        <f t="shared" si="26"/>
        <v>-443.33</v>
      </c>
      <c r="O292" s="5" t="s">
        <v>1008</v>
      </c>
      <c r="P292" s="6">
        <f t="shared" si="27"/>
        <v>0.95930000000000004</v>
      </c>
    </row>
    <row r="293" spans="1:16" ht="15" hidden="1" thickBot="1" x14ac:dyDescent="0.35">
      <c r="A293" s="1"/>
      <c r="B293" s="1"/>
      <c r="C293" s="1"/>
      <c r="D293" s="1"/>
      <c r="E293" s="1"/>
      <c r="F293" s="1"/>
      <c r="G293" s="1" t="s">
        <v>265</v>
      </c>
      <c r="H293" s="1"/>
      <c r="I293" s="1"/>
      <c r="J293" s="7">
        <v>0</v>
      </c>
      <c r="K293" s="5"/>
      <c r="L293" s="7">
        <v>0</v>
      </c>
      <c r="M293" s="29">
        <v>0</v>
      </c>
      <c r="N293" s="7">
        <f t="shared" si="26"/>
        <v>0</v>
      </c>
      <c r="O293" s="5"/>
      <c r="P293" s="8">
        <f t="shared" si="27"/>
        <v>0</v>
      </c>
    </row>
    <row r="294" spans="1:16" x14ac:dyDescent="0.3">
      <c r="A294" s="1"/>
      <c r="B294" s="1"/>
      <c r="C294" s="1"/>
      <c r="D294" s="1"/>
      <c r="E294" s="1"/>
      <c r="F294" s="1" t="s">
        <v>266</v>
      </c>
      <c r="G294" s="1"/>
      <c r="H294" s="1"/>
      <c r="I294" s="1"/>
      <c r="J294" s="4">
        <f>ROUND(SUM(J289:J293),5)</f>
        <v>23650</v>
      </c>
      <c r="K294" s="5"/>
      <c r="L294" s="4">
        <f>ROUND(SUM(L289:L293),5)</f>
        <v>26086.66</v>
      </c>
      <c r="M294" s="37">
        <f>ROUND(SUM(M289:M293),5)</f>
        <v>41400</v>
      </c>
      <c r="N294" s="4">
        <f t="shared" si="26"/>
        <v>-2436.66</v>
      </c>
      <c r="O294" s="5"/>
      <c r="P294" s="6">
        <f t="shared" si="27"/>
        <v>0.90659000000000001</v>
      </c>
    </row>
    <row r="295" spans="1:16" x14ac:dyDescent="0.3">
      <c r="A295" s="1"/>
      <c r="B295" s="1"/>
      <c r="C295" s="1"/>
      <c r="D295" s="1"/>
      <c r="E295" s="1"/>
      <c r="F295" s="1" t="s">
        <v>267</v>
      </c>
      <c r="G295" s="1"/>
      <c r="H295" s="1"/>
      <c r="I295" s="1"/>
      <c r="J295" s="4">
        <v>13699.98</v>
      </c>
      <c r="K295" s="5"/>
      <c r="L295" s="4">
        <v>19111.11</v>
      </c>
      <c r="M295" s="29">
        <v>13500</v>
      </c>
      <c r="N295" s="4">
        <f t="shared" si="26"/>
        <v>-5411.13</v>
      </c>
      <c r="O295" s="5"/>
      <c r="P295" s="6">
        <f t="shared" si="27"/>
        <v>0.71686000000000005</v>
      </c>
    </row>
    <row r="296" spans="1:16" x14ac:dyDescent="0.3">
      <c r="A296" s="1"/>
      <c r="B296" s="1"/>
      <c r="C296" s="1"/>
      <c r="D296" s="1"/>
      <c r="E296" s="1"/>
      <c r="F296" s="1" t="s">
        <v>268</v>
      </c>
      <c r="G296" s="1"/>
      <c r="H296" s="1"/>
      <c r="I296" s="1"/>
      <c r="J296" s="4">
        <v>896.84</v>
      </c>
      <c r="K296" s="5"/>
      <c r="L296" s="4">
        <v>477.78</v>
      </c>
      <c r="M296" s="29">
        <v>1000</v>
      </c>
      <c r="N296" s="4">
        <f t="shared" si="26"/>
        <v>419.06</v>
      </c>
      <c r="O296" s="5"/>
      <c r="P296" s="6">
        <f t="shared" si="27"/>
        <v>1.8771</v>
      </c>
    </row>
    <row r="297" spans="1:16" x14ac:dyDescent="0.3">
      <c r="A297" s="1"/>
      <c r="B297" s="1"/>
      <c r="C297" s="1"/>
      <c r="D297" s="1"/>
      <c r="E297" s="1"/>
      <c r="F297" s="1" t="s">
        <v>269</v>
      </c>
      <c r="G297" s="1"/>
      <c r="H297" s="1"/>
      <c r="I297" s="1"/>
      <c r="J297" s="4">
        <v>3451.14</v>
      </c>
      <c r="K297" s="5"/>
      <c r="L297" s="4">
        <v>3344.45</v>
      </c>
      <c r="M297" s="29">
        <v>3500</v>
      </c>
      <c r="N297" s="4">
        <f t="shared" si="26"/>
        <v>106.69</v>
      </c>
      <c r="O297" s="5"/>
      <c r="P297" s="6">
        <f t="shared" si="27"/>
        <v>1.0319</v>
      </c>
    </row>
    <row r="298" spans="1:16" x14ac:dyDescent="0.3">
      <c r="A298" s="1"/>
      <c r="B298" s="1"/>
      <c r="C298" s="1"/>
      <c r="D298" s="1"/>
      <c r="E298" s="1"/>
      <c r="F298" s="1" t="s">
        <v>270</v>
      </c>
      <c r="G298" s="1"/>
      <c r="H298" s="1"/>
      <c r="I298" s="1"/>
      <c r="J298" s="4">
        <v>0</v>
      </c>
      <c r="K298" s="5"/>
      <c r="L298" s="4">
        <v>0</v>
      </c>
      <c r="M298" s="29"/>
      <c r="N298" s="4">
        <f t="shared" si="26"/>
        <v>0</v>
      </c>
      <c r="O298" s="5"/>
      <c r="P298" s="6">
        <f t="shared" si="27"/>
        <v>0</v>
      </c>
    </row>
    <row r="299" spans="1:16" x14ac:dyDescent="0.3">
      <c r="A299" s="1"/>
      <c r="B299" s="1"/>
      <c r="C299" s="1"/>
      <c r="D299" s="1"/>
      <c r="E299" s="1"/>
      <c r="F299" s="1" t="s">
        <v>271</v>
      </c>
      <c r="G299" s="1"/>
      <c r="H299" s="1"/>
      <c r="I299" s="1"/>
      <c r="J299" s="4"/>
      <c r="K299" s="5"/>
      <c r="L299" s="4"/>
      <c r="M299" s="29"/>
      <c r="N299" s="4"/>
      <c r="O299" s="5"/>
      <c r="P299" s="6"/>
    </row>
    <row r="300" spans="1:16" x14ac:dyDescent="0.3">
      <c r="A300" s="1"/>
      <c r="B300" s="1"/>
      <c r="C300" s="1"/>
      <c r="D300" s="1"/>
      <c r="E300" s="1"/>
      <c r="F300" s="1"/>
      <c r="G300" s="1" t="s">
        <v>272</v>
      </c>
      <c r="H300" s="1"/>
      <c r="I300" s="1"/>
      <c r="J300" s="4">
        <v>0</v>
      </c>
      <c r="K300" s="5"/>
      <c r="L300" s="4">
        <v>0</v>
      </c>
      <c r="M300" s="29"/>
      <c r="N300" s="4">
        <f t="shared" ref="N300:N308" si="28">ROUND((J300-L300),5)</f>
        <v>0</v>
      </c>
      <c r="O300" s="5"/>
      <c r="P300" s="6">
        <f t="shared" ref="P300:P308" si="29">ROUND(IF(L300=0, IF(J300=0, 0, 1), J300/L300),5)</f>
        <v>0</v>
      </c>
    </row>
    <row r="301" spans="1:16" x14ac:dyDescent="0.3">
      <c r="A301" s="1"/>
      <c r="B301" s="1"/>
      <c r="C301" s="1"/>
      <c r="D301" s="1"/>
      <c r="E301" s="1"/>
      <c r="F301" s="1"/>
      <c r="G301" s="1" t="s">
        <v>273</v>
      </c>
      <c r="H301" s="1"/>
      <c r="I301" s="1"/>
      <c r="J301" s="4">
        <v>0</v>
      </c>
      <c r="K301" s="5"/>
      <c r="L301" s="4">
        <v>0</v>
      </c>
      <c r="M301" s="29"/>
      <c r="N301" s="4">
        <f t="shared" si="28"/>
        <v>0</v>
      </c>
      <c r="O301" s="5"/>
      <c r="P301" s="6">
        <f t="shared" si="29"/>
        <v>0</v>
      </c>
    </row>
    <row r="302" spans="1:16" x14ac:dyDescent="0.3">
      <c r="A302" s="1"/>
      <c r="B302" s="1"/>
      <c r="C302" s="1"/>
      <c r="D302" s="1"/>
      <c r="E302" s="1"/>
      <c r="F302" s="1"/>
      <c r="G302" s="1" t="s">
        <v>274</v>
      </c>
      <c r="H302" s="1"/>
      <c r="I302" s="1"/>
      <c r="J302" s="4">
        <v>0</v>
      </c>
      <c r="K302" s="5"/>
      <c r="L302" s="4">
        <v>0</v>
      </c>
      <c r="M302" s="29"/>
      <c r="N302" s="4">
        <f t="shared" si="28"/>
        <v>0</v>
      </c>
      <c r="O302" s="5"/>
      <c r="P302" s="6">
        <f t="shared" si="29"/>
        <v>0</v>
      </c>
    </row>
    <row r="303" spans="1:16" x14ac:dyDescent="0.3">
      <c r="A303" s="1"/>
      <c r="B303" s="1"/>
      <c r="C303" s="1"/>
      <c r="D303" s="1"/>
      <c r="E303" s="1"/>
      <c r="F303" s="1"/>
      <c r="G303" s="1" t="s">
        <v>275</v>
      </c>
      <c r="H303" s="1"/>
      <c r="I303" s="1"/>
      <c r="J303" s="4">
        <v>0</v>
      </c>
      <c r="K303" s="5"/>
      <c r="L303" s="4">
        <v>0</v>
      </c>
      <c r="M303" s="29"/>
      <c r="N303" s="4">
        <f t="shared" si="28"/>
        <v>0</v>
      </c>
      <c r="O303" s="5"/>
      <c r="P303" s="6">
        <f t="shared" si="29"/>
        <v>0</v>
      </c>
    </row>
    <row r="304" spans="1:16" x14ac:dyDescent="0.3">
      <c r="A304" s="1"/>
      <c r="B304" s="1"/>
      <c r="C304" s="1"/>
      <c r="D304" s="1"/>
      <c r="E304" s="1"/>
      <c r="F304" s="1"/>
      <c r="G304" s="1" t="s">
        <v>276</v>
      </c>
      <c r="H304" s="1"/>
      <c r="I304" s="1"/>
      <c r="J304" s="4">
        <v>0</v>
      </c>
      <c r="K304" s="5"/>
      <c r="L304" s="4">
        <v>0</v>
      </c>
      <c r="M304" s="29"/>
      <c r="N304" s="4">
        <f t="shared" si="28"/>
        <v>0</v>
      </c>
      <c r="O304" s="5"/>
      <c r="P304" s="6">
        <f t="shared" si="29"/>
        <v>0</v>
      </c>
    </row>
    <row r="305" spans="1:16" ht="15" thickBot="1" x14ac:dyDescent="0.35">
      <c r="A305" s="1"/>
      <c r="B305" s="1"/>
      <c r="C305" s="1"/>
      <c r="D305" s="1"/>
      <c r="E305" s="1"/>
      <c r="F305" s="1"/>
      <c r="G305" s="1" t="s">
        <v>277</v>
      </c>
      <c r="H305" s="1"/>
      <c r="I305" s="1"/>
      <c r="J305" s="7">
        <v>0</v>
      </c>
      <c r="K305" s="5"/>
      <c r="L305" s="7">
        <v>0</v>
      </c>
      <c r="M305" s="29"/>
      <c r="N305" s="7">
        <f t="shared" si="28"/>
        <v>0</v>
      </c>
      <c r="O305" s="5"/>
      <c r="P305" s="8">
        <f t="shared" si="29"/>
        <v>0</v>
      </c>
    </row>
    <row r="306" spans="1:16" x14ac:dyDescent="0.3">
      <c r="A306" s="1"/>
      <c r="B306" s="1"/>
      <c r="C306" s="1"/>
      <c r="D306" s="1"/>
      <c r="E306" s="1"/>
      <c r="F306" s="1" t="s">
        <v>278</v>
      </c>
      <c r="G306" s="1"/>
      <c r="H306" s="1"/>
      <c r="I306" s="1"/>
      <c r="J306" s="4">
        <f>ROUND(SUM(J299:J305),5)</f>
        <v>0</v>
      </c>
      <c r="K306" s="5"/>
      <c r="L306" s="4">
        <f>ROUND(SUM(L299:L305),5)</f>
        <v>0</v>
      </c>
      <c r="M306" s="29"/>
      <c r="N306" s="4">
        <f t="shared" si="28"/>
        <v>0</v>
      </c>
      <c r="O306" s="5"/>
      <c r="P306" s="6">
        <f t="shared" si="29"/>
        <v>0</v>
      </c>
    </row>
    <row r="307" spans="1:16" x14ac:dyDescent="0.3">
      <c r="A307" s="1"/>
      <c r="B307" s="1"/>
      <c r="C307" s="1"/>
      <c r="D307" s="1"/>
      <c r="E307" s="1"/>
      <c r="F307" s="1" t="s">
        <v>279</v>
      </c>
      <c r="G307" s="1"/>
      <c r="H307" s="1"/>
      <c r="I307" s="1"/>
      <c r="J307" s="4">
        <v>1481</v>
      </c>
      <c r="K307" s="5"/>
      <c r="L307" s="4">
        <v>955.56</v>
      </c>
      <c r="M307" s="29">
        <v>1000</v>
      </c>
      <c r="N307" s="4">
        <f t="shared" si="28"/>
        <v>525.44000000000005</v>
      </c>
      <c r="O307" s="5"/>
      <c r="P307" s="6">
        <f t="shared" si="29"/>
        <v>1.5498799999999999</v>
      </c>
    </row>
    <row r="308" spans="1:16" x14ac:dyDescent="0.3">
      <c r="A308" s="1"/>
      <c r="B308" s="1"/>
      <c r="C308" s="1"/>
      <c r="D308" s="1"/>
      <c r="E308" s="1"/>
      <c r="F308" s="1" t="s">
        <v>280</v>
      </c>
      <c r="G308" s="1"/>
      <c r="H308" s="1"/>
      <c r="I308" s="1"/>
      <c r="J308" s="4">
        <v>771.41</v>
      </c>
      <c r="K308" s="5"/>
      <c r="L308" s="4">
        <v>189.33</v>
      </c>
      <c r="M308" s="29">
        <v>500</v>
      </c>
      <c r="N308" s="4">
        <f t="shared" si="28"/>
        <v>582.08000000000004</v>
      </c>
      <c r="O308" s="5"/>
      <c r="P308" s="6">
        <f t="shared" si="29"/>
        <v>4.0744199999999999</v>
      </c>
    </row>
    <row r="309" spans="1:16" x14ac:dyDescent="0.3">
      <c r="A309" s="1"/>
      <c r="B309" s="1"/>
      <c r="C309" s="1"/>
      <c r="D309" s="1"/>
      <c r="E309" s="1"/>
      <c r="F309" s="1" t="s">
        <v>281</v>
      </c>
      <c r="G309" s="1"/>
      <c r="H309" s="1"/>
      <c r="I309" s="1"/>
      <c r="J309" s="4"/>
      <c r="K309" s="5"/>
      <c r="L309" s="4"/>
      <c r="M309" s="29"/>
      <c r="N309" s="4"/>
      <c r="O309" s="5"/>
      <c r="P309" s="6"/>
    </row>
    <row r="310" spans="1:16" x14ac:dyDescent="0.3">
      <c r="A310" s="1"/>
      <c r="B310" s="1"/>
      <c r="C310" s="1"/>
      <c r="D310" s="1"/>
      <c r="E310" s="1"/>
      <c r="F310" s="1"/>
      <c r="G310" s="1" t="s">
        <v>1017</v>
      </c>
      <c r="H310" s="1"/>
      <c r="I310" s="1"/>
      <c r="J310" s="4">
        <v>835.86</v>
      </c>
      <c r="K310" s="5"/>
      <c r="L310" s="4">
        <v>955.56</v>
      </c>
      <c r="M310" s="29">
        <v>1000</v>
      </c>
      <c r="N310" s="4">
        <f t="shared" ref="N310:N317" si="30">ROUND((J310-L310),5)</f>
        <v>-119.7</v>
      </c>
      <c r="O310" s="5"/>
      <c r="P310" s="6">
        <f t="shared" ref="P310:P317" si="31">ROUND(IF(L310=0, IF(J310=0, 0, 1), J310/L310),5)</f>
        <v>0.87473000000000001</v>
      </c>
    </row>
    <row r="311" spans="1:16" hidden="1" x14ac:dyDescent="0.3">
      <c r="A311" s="1"/>
      <c r="B311" s="1"/>
      <c r="C311" s="1"/>
      <c r="D311" s="1"/>
      <c r="E311" s="1"/>
      <c r="F311" s="1"/>
      <c r="G311" s="1" t="s">
        <v>282</v>
      </c>
      <c r="H311" s="1"/>
      <c r="I311" s="1"/>
      <c r="J311" s="4">
        <v>0</v>
      </c>
      <c r="K311" s="5"/>
      <c r="L311" s="4">
        <v>0</v>
      </c>
      <c r="M311" s="29"/>
      <c r="N311" s="4">
        <f t="shared" si="30"/>
        <v>0</v>
      </c>
      <c r="O311" s="5"/>
      <c r="P311" s="6">
        <f t="shared" si="31"/>
        <v>0</v>
      </c>
    </row>
    <row r="312" spans="1:16" x14ac:dyDescent="0.3">
      <c r="A312" s="1"/>
      <c r="B312" s="1"/>
      <c r="C312" s="1"/>
      <c r="D312" s="1"/>
      <c r="E312" s="1"/>
      <c r="F312" s="1"/>
      <c r="G312" s="1" t="s">
        <v>283</v>
      </c>
      <c r="H312" s="1"/>
      <c r="I312" s="1"/>
      <c r="J312" s="4">
        <v>350</v>
      </c>
      <c r="K312" s="5"/>
      <c r="L312" s="4">
        <v>286.67</v>
      </c>
      <c r="M312" s="29">
        <v>300</v>
      </c>
      <c r="N312" s="4">
        <f t="shared" si="30"/>
        <v>63.33</v>
      </c>
      <c r="O312" s="5"/>
      <c r="P312" s="6">
        <f t="shared" si="31"/>
        <v>1.22092</v>
      </c>
    </row>
    <row r="313" spans="1:16" x14ac:dyDescent="0.3">
      <c r="A313" s="1"/>
      <c r="B313" s="1"/>
      <c r="C313" s="1"/>
      <c r="D313" s="1"/>
      <c r="E313" s="1"/>
      <c r="F313" s="1"/>
      <c r="G313" s="1" t="s">
        <v>284</v>
      </c>
      <c r="H313" s="1"/>
      <c r="I313" s="1"/>
      <c r="J313" s="4">
        <v>0</v>
      </c>
      <c r="K313" s="5"/>
      <c r="L313" s="4">
        <v>286.67</v>
      </c>
      <c r="M313" s="29">
        <v>300</v>
      </c>
      <c r="N313" s="4">
        <f t="shared" si="30"/>
        <v>-286.67</v>
      </c>
      <c r="O313" s="5"/>
      <c r="P313" s="6">
        <f t="shared" si="31"/>
        <v>0</v>
      </c>
    </row>
    <row r="314" spans="1:16" x14ac:dyDescent="0.3">
      <c r="A314" s="1"/>
      <c r="B314" s="1"/>
      <c r="C314" s="1"/>
      <c r="D314" s="1"/>
      <c r="E314" s="1"/>
      <c r="F314" s="1"/>
      <c r="G314" s="1" t="s">
        <v>993</v>
      </c>
      <c r="H314" s="1"/>
      <c r="I314" s="1"/>
      <c r="J314" s="4">
        <v>790</v>
      </c>
      <c r="K314" s="5"/>
      <c r="L314" s="4">
        <v>2866.67</v>
      </c>
      <c r="M314" s="29">
        <v>2500</v>
      </c>
      <c r="N314" s="4">
        <f t="shared" si="30"/>
        <v>-2076.67</v>
      </c>
      <c r="O314" s="5" t="s">
        <v>1016</v>
      </c>
      <c r="P314" s="6">
        <f t="shared" si="31"/>
        <v>0.27557999999999999</v>
      </c>
    </row>
    <row r="315" spans="1:16" x14ac:dyDescent="0.3">
      <c r="A315" s="1"/>
      <c r="B315" s="1"/>
      <c r="C315" s="1"/>
      <c r="D315" s="1"/>
      <c r="E315" s="1"/>
      <c r="F315" s="1"/>
      <c r="G315" s="1" t="s">
        <v>285</v>
      </c>
      <c r="H315" s="1"/>
      <c r="I315" s="1"/>
      <c r="J315" s="4">
        <v>0</v>
      </c>
      <c r="K315" s="5"/>
      <c r="L315" s="4">
        <v>2866.67</v>
      </c>
      <c r="M315" s="29">
        <v>1500</v>
      </c>
      <c r="N315" s="4">
        <f t="shared" si="30"/>
        <v>-2866.67</v>
      </c>
      <c r="O315" s="5"/>
      <c r="P315" s="6">
        <f t="shared" si="31"/>
        <v>0</v>
      </c>
    </row>
    <row r="316" spans="1:16" ht="15" thickBot="1" x14ac:dyDescent="0.35">
      <c r="A316" s="1"/>
      <c r="B316" s="1"/>
      <c r="C316" s="1"/>
      <c r="D316" s="1"/>
      <c r="E316" s="1"/>
      <c r="F316" s="1"/>
      <c r="G316" s="1" t="s">
        <v>992</v>
      </c>
      <c r="H316" s="1"/>
      <c r="I316" s="1"/>
      <c r="J316" s="7">
        <v>150</v>
      </c>
      <c r="K316" s="5"/>
      <c r="L316" s="7">
        <v>0</v>
      </c>
      <c r="M316" s="41">
        <f>500*8</f>
        <v>4000</v>
      </c>
      <c r="N316" s="7">
        <f t="shared" si="30"/>
        <v>150</v>
      </c>
      <c r="O316" s="5"/>
      <c r="P316" s="8">
        <f t="shared" si="31"/>
        <v>1</v>
      </c>
    </row>
    <row r="317" spans="1:16" x14ac:dyDescent="0.3">
      <c r="A317" s="1"/>
      <c r="B317" s="1"/>
      <c r="C317" s="1"/>
      <c r="D317" s="1"/>
      <c r="E317" s="1"/>
      <c r="F317" s="1" t="s">
        <v>286</v>
      </c>
      <c r="G317" s="1"/>
      <c r="H317" s="1"/>
      <c r="I317" s="1"/>
      <c r="J317" s="4">
        <f>ROUND(SUM(J309:J316),5)</f>
        <v>2125.86</v>
      </c>
      <c r="K317" s="5"/>
      <c r="L317" s="4">
        <f>ROUND(SUM(L309:L316),5)</f>
        <v>7262.24</v>
      </c>
      <c r="M317" s="37">
        <f>ROUND(SUM(M309:M316),5)</f>
        <v>9600</v>
      </c>
      <c r="N317" s="4">
        <f t="shared" si="30"/>
        <v>-5136.38</v>
      </c>
      <c r="O317" s="5"/>
      <c r="P317" s="6">
        <f t="shared" si="31"/>
        <v>0.29272999999999999</v>
      </c>
    </row>
    <row r="318" spans="1:16" x14ac:dyDescent="0.3">
      <c r="A318" s="1"/>
      <c r="B318" s="1"/>
      <c r="C318" s="1"/>
      <c r="D318" s="1"/>
      <c r="E318" s="1"/>
      <c r="F318" s="1" t="s">
        <v>287</v>
      </c>
      <c r="G318" s="1"/>
      <c r="H318" s="1"/>
      <c r="I318" s="1"/>
      <c r="J318" s="4"/>
      <c r="K318" s="5"/>
      <c r="L318" s="4"/>
      <c r="M318" s="29"/>
      <c r="N318" s="4"/>
      <c r="O318" s="5"/>
      <c r="P318" s="6"/>
    </row>
    <row r="319" spans="1:16" x14ac:dyDescent="0.3">
      <c r="A319" s="1"/>
      <c r="B319" s="1"/>
      <c r="C319" s="1"/>
      <c r="D319" s="1"/>
      <c r="E319" s="1"/>
      <c r="F319" s="1"/>
      <c r="G319" s="1" t="s">
        <v>288</v>
      </c>
      <c r="H319" s="1"/>
      <c r="I319" s="1"/>
      <c r="J319" s="4"/>
      <c r="K319" s="5"/>
      <c r="L319" s="4"/>
      <c r="M319" s="29"/>
      <c r="N319" s="4"/>
      <c r="O319" s="5"/>
      <c r="P319" s="6"/>
    </row>
    <row r="320" spans="1:16" x14ac:dyDescent="0.3">
      <c r="A320" s="1"/>
      <c r="B320" s="1"/>
      <c r="C320" s="1"/>
      <c r="D320" s="1"/>
      <c r="E320" s="1"/>
      <c r="F320" s="1"/>
      <c r="G320" s="1"/>
      <c r="H320" s="1" t="s">
        <v>289</v>
      </c>
      <c r="I320" s="1"/>
      <c r="J320" s="4">
        <v>0</v>
      </c>
      <c r="K320" s="5"/>
      <c r="L320" s="4">
        <v>0</v>
      </c>
      <c r="M320" s="29"/>
      <c r="N320" s="4">
        <f t="shared" ref="N320:N332" si="32">ROUND((J320-L320),5)</f>
        <v>0</v>
      </c>
      <c r="O320" s="5"/>
      <c r="P320" s="6">
        <f t="shared" ref="P320:P332" si="33">ROUND(IF(L320=0, IF(J320=0, 0, 1), J320/L320),5)</f>
        <v>0</v>
      </c>
    </row>
    <row r="321" spans="1:16" x14ac:dyDescent="0.3">
      <c r="A321" s="1"/>
      <c r="B321" s="1"/>
      <c r="C321" s="1"/>
      <c r="D321" s="1"/>
      <c r="E321" s="1"/>
      <c r="F321" s="1"/>
      <c r="G321" s="1"/>
      <c r="H321" s="1" t="s">
        <v>290</v>
      </c>
      <c r="I321" s="1"/>
      <c r="J321" s="4">
        <v>0</v>
      </c>
      <c r="K321" s="5"/>
      <c r="L321" s="4">
        <v>0</v>
      </c>
      <c r="M321" s="29"/>
      <c r="N321" s="4">
        <f t="shared" si="32"/>
        <v>0</v>
      </c>
      <c r="O321" s="5"/>
      <c r="P321" s="6">
        <f t="shared" si="33"/>
        <v>0</v>
      </c>
    </row>
    <row r="322" spans="1:16" x14ac:dyDescent="0.3">
      <c r="A322" s="1"/>
      <c r="B322" s="1"/>
      <c r="C322" s="1"/>
      <c r="D322" s="1"/>
      <c r="E322" s="1"/>
      <c r="F322" s="1"/>
      <c r="G322" s="1"/>
      <c r="H322" s="1" t="s">
        <v>291</v>
      </c>
      <c r="I322" s="1"/>
      <c r="J322" s="4">
        <v>0</v>
      </c>
      <c r="K322" s="5"/>
      <c r="L322" s="4">
        <v>0</v>
      </c>
      <c r="M322" s="29"/>
      <c r="N322" s="4">
        <f t="shared" si="32"/>
        <v>0</v>
      </c>
      <c r="O322" s="5"/>
      <c r="P322" s="6">
        <f t="shared" si="33"/>
        <v>0</v>
      </c>
    </row>
    <row r="323" spans="1:16" ht="15" thickBot="1" x14ac:dyDescent="0.35">
      <c r="A323" s="1"/>
      <c r="B323" s="1"/>
      <c r="C323" s="1"/>
      <c r="D323" s="1"/>
      <c r="E323" s="1"/>
      <c r="F323" s="1"/>
      <c r="G323" s="1"/>
      <c r="H323" s="1" t="s">
        <v>292</v>
      </c>
      <c r="I323" s="1"/>
      <c r="J323" s="7">
        <v>0</v>
      </c>
      <c r="K323" s="5"/>
      <c r="L323" s="7">
        <v>0</v>
      </c>
      <c r="M323" s="29"/>
      <c r="N323" s="7">
        <f t="shared" si="32"/>
        <v>0</v>
      </c>
      <c r="O323" s="5"/>
      <c r="P323" s="8">
        <f t="shared" si="33"/>
        <v>0</v>
      </c>
    </row>
    <row r="324" spans="1:16" x14ac:dyDescent="0.3">
      <c r="A324" s="1"/>
      <c r="B324" s="1"/>
      <c r="C324" s="1"/>
      <c r="D324" s="1"/>
      <c r="E324" s="1"/>
      <c r="F324" s="1"/>
      <c r="G324" s="1" t="s">
        <v>293</v>
      </c>
      <c r="H324" s="1"/>
      <c r="I324" s="1"/>
      <c r="J324" s="4">
        <f>ROUND(SUM(J319:J323),5)</f>
        <v>0</v>
      </c>
      <c r="K324" s="5"/>
      <c r="L324" s="4">
        <f>ROUND(SUM(L319:L323),5)</f>
        <v>0</v>
      </c>
      <c r="M324" s="29"/>
      <c r="N324" s="4">
        <f t="shared" si="32"/>
        <v>0</v>
      </c>
      <c r="O324" s="5"/>
      <c r="P324" s="6">
        <f t="shared" si="33"/>
        <v>0</v>
      </c>
    </row>
    <row r="325" spans="1:16" x14ac:dyDescent="0.3">
      <c r="A325" s="1"/>
      <c r="B325" s="1"/>
      <c r="C325" s="1"/>
      <c r="D325" s="1"/>
      <c r="E325" s="1"/>
      <c r="F325" s="1"/>
      <c r="G325" s="1" t="s">
        <v>294</v>
      </c>
      <c r="H325" s="1"/>
      <c r="I325" s="1"/>
      <c r="J325" s="4">
        <v>0</v>
      </c>
      <c r="K325" s="5"/>
      <c r="L325" s="4">
        <v>0</v>
      </c>
      <c r="M325" s="29"/>
      <c r="N325" s="4">
        <f t="shared" si="32"/>
        <v>0</v>
      </c>
      <c r="O325" s="5"/>
      <c r="P325" s="6">
        <f t="shared" si="33"/>
        <v>0</v>
      </c>
    </row>
    <row r="326" spans="1:16" ht="15" thickBot="1" x14ac:dyDescent="0.35">
      <c r="A326" s="1"/>
      <c r="B326" s="1"/>
      <c r="C326" s="1"/>
      <c r="D326" s="1"/>
      <c r="E326" s="1"/>
      <c r="F326" s="1"/>
      <c r="G326" s="1" t="s">
        <v>998</v>
      </c>
      <c r="H326" s="1"/>
      <c r="I326" s="1"/>
      <c r="J326" s="7">
        <v>0</v>
      </c>
      <c r="K326" s="5"/>
      <c r="L326" s="7">
        <v>40850</v>
      </c>
      <c r="M326" s="29">
        <v>43000</v>
      </c>
      <c r="N326" s="7">
        <f t="shared" si="32"/>
        <v>-40850</v>
      </c>
      <c r="O326" s="5"/>
      <c r="P326" s="8">
        <f t="shared" si="33"/>
        <v>0</v>
      </c>
    </row>
    <row r="327" spans="1:16" x14ac:dyDescent="0.3">
      <c r="A327" s="1"/>
      <c r="B327" s="1"/>
      <c r="C327" s="1"/>
      <c r="D327" s="1"/>
      <c r="E327" s="1"/>
      <c r="F327" s="1" t="s">
        <v>295</v>
      </c>
      <c r="G327" s="1"/>
      <c r="H327" s="1"/>
      <c r="I327" s="1"/>
      <c r="J327" s="4">
        <f>ROUND(J318+SUM(J324:J326),5)</f>
        <v>0</v>
      </c>
      <c r="K327" s="5"/>
      <c r="L327" s="4">
        <f>ROUND(L318+SUM(L324:L326),5)</f>
        <v>40850</v>
      </c>
      <c r="M327" s="36">
        <f>ROUND(M318+SUM(M324:M326),5)</f>
        <v>43000</v>
      </c>
      <c r="N327" s="4">
        <f t="shared" si="32"/>
        <v>-40850</v>
      </c>
      <c r="O327" s="5"/>
      <c r="P327" s="6">
        <f t="shared" si="33"/>
        <v>0</v>
      </c>
    </row>
    <row r="328" spans="1:16" x14ac:dyDescent="0.3">
      <c r="A328" s="1"/>
      <c r="B328" s="1"/>
      <c r="C328" s="1"/>
      <c r="D328" s="1"/>
      <c r="E328" s="1"/>
      <c r="F328" s="1" t="s">
        <v>296</v>
      </c>
      <c r="G328" s="1"/>
      <c r="H328" s="1"/>
      <c r="I328" s="1"/>
      <c r="J328" s="4">
        <v>1566.66</v>
      </c>
      <c r="K328" s="5"/>
      <c r="L328" s="4">
        <v>1040</v>
      </c>
      <c r="M328" s="29">
        <v>1200</v>
      </c>
      <c r="N328" s="4">
        <f t="shared" si="32"/>
        <v>526.66</v>
      </c>
      <c r="O328" s="5"/>
      <c r="P328" s="6">
        <f t="shared" si="33"/>
        <v>1.5064</v>
      </c>
    </row>
    <row r="329" spans="1:16" x14ac:dyDescent="0.3">
      <c r="A329" s="1"/>
      <c r="B329" s="1"/>
      <c r="C329" s="1"/>
      <c r="D329" s="1"/>
      <c r="E329" s="1"/>
      <c r="F329" s="1" t="s">
        <v>297</v>
      </c>
      <c r="G329" s="1"/>
      <c r="H329" s="1"/>
      <c r="I329" s="1"/>
      <c r="J329" s="4">
        <v>0</v>
      </c>
      <c r="K329" s="5"/>
      <c r="L329" s="4">
        <v>0</v>
      </c>
      <c r="M329" s="29"/>
      <c r="N329" s="4">
        <f t="shared" si="32"/>
        <v>0</v>
      </c>
      <c r="O329" s="5"/>
      <c r="P329" s="6">
        <f t="shared" si="33"/>
        <v>0</v>
      </c>
    </row>
    <row r="330" spans="1:16" x14ac:dyDescent="0.3">
      <c r="A330" s="1"/>
      <c r="B330" s="1"/>
      <c r="C330" s="1"/>
      <c r="D330" s="1"/>
      <c r="E330" s="1"/>
      <c r="F330" s="1" t="s">
        <v>298</v>
      </c>
      <c r="G330" s="1"/>
      <c r="H330" s="1"/>
      <c r="I330" s="1"/>
      <c r="J330" s="4">
        <v>0</v>
      </c>
      <c r="K330" s="5"/>
      <c r="L330" s="4">
        <v>0</v>
      </c>
      <c r="M330" s="29"/>
      <c r="N330" s="4">
        <f t="shared" si="32"/>
        <v>0</v>
      </c>
      <c r="O330" s="5"/>
      <c r="P330" s="6">
        <f t="shared" si="33"/>
        <v>0</v>
      </c>
    </row>
    <row r="331" spans="1:16" x14ac:dyDescent="0.3">
      <c r="A331" s="1"/>
      <c r="B331" s="1"/>
      <c r="C331" s="1"/>
      <c r="D331" s="1"/>
      <c r="E331" s="1"/>
      <c r="F331" s="1" t="s">
        <v>994</v>
      </c>
      <c r="G331" s="1"/>
      <c r="H331" s="1"/>
      <c r="I331" s="1"/>
      <c r="J331" s="4">
        <v>0</v>
      </c>
      <c r="K331" s="5"/>
      <c r="L331" s="4">
        <v>0</v>
      </c>
      <c r="M331" s="29">
        <v>500</v>
      </c>
      <c r="N331" s="4">
        <f t="shared" si="32"/>
        <v>0</v>
      </c>
      <c r="O331" s="5"/>
      <c r="P331" s="6">
        <f t="shared" si="33"/>
        <v>0</v>
      </c>
    </row>
    <row r="332" spans="1:16" x14ac:dyDescent="0.3">
      <c r="A332" s="1"/>
      <c r="B332" s="1"/>
      <c r="C332" s="1"/>
      <c r="D332" s="1"/>
      <c r="E332" s="1"/>
      <c r="F332" s="1" t="s">
        <v>299</v>
      </c>
      <c r="G332" s="1"/>
      <c r="H332" s="1"/>
      <c r="I332" s="1"/>
      <c r="J332" s="4">
        <v>1723</v>
      </c>
      <c r="K332" s="5"/>
      <c r="L332" s="4">
        <v>0</v>
      </c>
      <c r="M332" s="29"/>
      <c r="N332" s="4">
        <f t="shared" si="32"/>
        <v>1723</v>
      </c>
      <c r="O332" s="5"/>
      <c r="P332" s="6">
        <f t="shared" si="33"/>
        <v>1</v>
      </c>
    </row>
    <row r="333" spans="1:16" x14ac:dyDescent="0.3">
      <c r="A333" s="1"/>
      <c r="B333" s="1"/>
      <c r="C333" s="1"/>
      <c r="D333" s="1"/>
      <c r="E333" s="1"/>
      <c r="F333" s="1" t="s">
        <v>995</v>
      </c>
      <c r="G333" s="1"/>
      <c r="H333" s="1"/>
      <c r="I333" s="1"/>
      <c r="J333" s="4"/>
      <c r="K333" s="5"/>
      <c r="L333" s="4"/>
      <c r="M333" s="29"/>
      <c r="N333" s="4"/>
      <c r="O333" s="5"/>
      <c r="P333" s="6"/>
    </row>
    <row r="334" spans="1:16" x14ac:dyDescent="0.3">
      <c r="A334" s="1"/>
      <c r="B334" s="1"/>
      <c r="C334" s="1"/>
      <c r="D334" s="1"/>
      <c r="E334" s="1"/>
      <c r="F334" s="1"/>
      <c r="G334" s="1" t="s">
        <v>300</v>
      </c>
      <c r="H334" s="1"/>
      <c r="I334" s="1"/>
      <c r="J334" s="4">
        <v>338.6</v>
      </c>
      <c r="K334" s="5"/>
      <c r="L334" s="4">
        <v>0</v>
      </c>
      <c r="M334" s="29"/>
      <c r="N334" s="4">
        <f t="shared" ref="N334:N340" si="34">ROUND((J334-L334),5)</f>
        <v>338.6</v>
      </c>
      <c r="O334" s="5"/>
      <c r="P334" s="6">
        <f t="shared" ref="P334:P340" si="35">ROUND(IF(L334=0, IF(J334=0, 0, 1), J334/L334),5)</f>
        <v>1</v>
      </c>
    </row>
    <row r="335" spans="1:16" x14ac:dyDescent="0.3">
      <c r="A335" s="1"/>
      <c r="B335" s="1"/>
      <c r="C335" s="1"/>
      <c r="D335" s="1"/>
      <c r="E335" s="1"/>
      <c r="F335" s="1"/>
      <c r="G335" s="1" t="s">
        <v>301</v>
      </c>
      <c r="H335" s="1"/>
      <c r="I335" s="1"/>
      <c r="J335" s="4">
        <v>52661</v>
      </c>
      <c r="K335" s="5"/>
      <c r="L335" s="4">
        <v>28666.67</v>
      </c>
      <c r="M335" s="29">
        <v>35000</v>
      </c>
      <c r="N335" s="4">
        <f t="shared" si="34"/>
        <v>23994.33</v>
      </c>
      <c r="O335" s="5"/>
      <c r="P335" s="6">
        <f t="shared" si="35"/>
        <v>1.83701</v>
      </c>
    </row>
    <row r="336" spans="1:16" x14ac:dyDescent="0.3">
      <c r="A336" s="1"/>
      <c r="B336" s="1"/>
      <c r="C336" s="1"/>
      <c r="D336" s="1"/>
      <c r="E336" s="1"/>
      <c r="F336" s="1"/>
      <c r="G336" s="1" t="s">
        <v>302</v>
      </c>
      <c r="H336" s="1"/>
      <c r="I336" s="1"/>
      <c r="J336" s="4">
        <v>16539.2</v>
      </c>
      <c r="K336" s="5"/>
      <c r="L336" s="4">
        <v>0</v>
      </c>
      <c r="M336" s="29">
        <v>2000</v>
      </c>
      <c r="N336" s="4">
        <f t="shared" si="34"/>
        <v>16539.2</v>
      </c>
      <c r="O336" s="5"/>
      <c r="P336" s="6">
        <f t="shared" si="35"/>
        <v>1</v>
      </c>
    </row>
    <row r="337" spans="1:16" x14ac:dyDescent="0.3">
      <c r="A337" s="1"/>
      <c r="B337" s="1"/>
      <c r="C337" s="1"/>
      <c r="D337" s="1"/>
      <c r="E337" s="1"/>
      <c r="F337" s="1"/>
      <c r="G337" s="1" t="s">
        <v>303</v>
      </c>
      <c r="H337" s="1"/>
      <c r="I337" s="1"/>
      <c r="J337" s="4">
        <v>0</v>
      </c>
      <c r="K337" s="5"/>
      <c r="L337" s="4">
        <v>0</v>
      </c>
      <c r="M337" s="29">
        <v>10000</v>
      </c>
      <c r="N337" s="4">
        <f t="shared" si="34"/>
        <v>0</v>
      </c>
      <c r="O337" s="5"/>
      <c r="P337" s="6">
        <f t="shared" si="35"/>
        <v>0</v>
      </c>
    </row>
    <row r="338" spans="1:16" x14ac:dyDescent="0.3">
      <c r="A338" s="1"/>
      <c r="B338" s="1"/>
      <c r="C338" s="1"/>
      <c r="D338" s="1"/>
      <c r="E338" s="1"/>
      <c r="F338" s="1"/>
      <c r="G338" s="1" t="s">
        <v>304</v>
      </c>
      <c r="H338" s="1"/>
      <c r="I338" s="1"/>
      <c r="J338" s="4">
        <v>595</v>
      </c>
      <c r="K338" s="5"/>
      <c r="L338" s="4">
        <v>0</v>
      </c>
      <c r="M338" s="29">
        <v>1000</v>
      </c>
      <c r="N338" s="4">
        <f t="shared" si="34"/>
        <v>595</v>
      </c>
      <c r="O338" s="5"/>
      <c r="P338" s="6">
        <f t="shared" si="35"/>
        <v>1</v>
      </c>
    </row>
    <row r="339" spans="1:16" ht="15" thickBot="1" x14ac:dyDescent="0.35">
      <c r="A339" s="1"/>
      <c r="B339" s="1"/>
      <c r="C339" s="1"/>
      <c r="D339" s="1"/>
      <c r="E339" s="1"/>
      <c r="F339" s="1"/>
      <c r="G339" s="1" t="s">
        <v>305</v>
      </c>
      <c r="H339" s="1"/>
      <c r="I339" s="1"/>
      <c r="J339" s="7">
        <v>0</v>
      </c>
      <c r="K339" s="5"/>
      <c r="L339" s="7">
        <v>0</v>
      </c>
      <c r="M339" s="29"/>
      <c r="N339" s="7">
        <f t="shared" si="34"/>
        <v>0</v>
      </c>
      <c r="O339" s="5"/>
      <c r="P339" s="8">
        <f t="shared" si="35"/>
        <v>0</v>
      </c>
    </row>
    <row r="340" spans="1:16" x14ac:dyDescent="0.3">
      <c r="A340" s="1"/>
      <c r="B340" s="1"/>
      <c r="C340" s="1"/>
      <c r="D340" s="1"/>
      <c r="E340" s="1"/>
      <c r="F340" s="1" t="s">
        <v>306</v>
      </c>
      <c r="G340" s="1"/>
      <c r="H340" s="1"/>
      <c r="I340" s="1"/>
      <c r="J340" s="4">
        <f>ROUND(SUM(J333:J339),5)</f>
        <v>70133.8</v>
      </c>
      <c r="K340" s="5"/>
      <c r="L340" s="4">
        <f>ROUND(SUM(L333:L339),5)</f>
        <v>28666.67</v>
      </c>
      <c r="M340" s="36">
        <f>ROUND(SUM(M333:M339),5)</f>
        <v>48000</v>
      </c>
      <c r="N340" s="4">
        <f t="shared" si="34"/>
        <v>41467.129999999997</v>
      </c>
      <c r="O340" s="5"/>
      <c r="P340" s="6">
        <f t="shared" si="35"/>
        <v>2.4465300000000001</v>
      </c>
    </row>
    <row r="341" spans="1:16" x14ac:dyDescent="0.3">
      <c r="A341" s="1"/>
      <c r="B341" s="1"/>
      <c r="C341" s="1"/>
      <c r="D341" s="1"/>
      <c r="E341" s="1"/>
      <c r="F341" s="1" t="s">
        <v>307</v>
      </c>
      <c r="G341" s="1"/>
      <c r="H341" s="1"/>
      <c r="I341" s="1"/>
      <c r="J341" s="4"/>
      <c r="K341" s="5"/>
      <c r="L341" s="4"/>
      <c r="M341" s="29"/>
      <c r="N341" s="4"/>
      <c r="O341" s="5"/>
      <c r="P341" s="6"/>
    </row>
    <row r="342" spans="1:16" x14ac:dyDescent="0.3">
      <c r="A342" s="1"/>
      <c r="B342" s="1"/>
      <c r="C342" s="1"/>
      <c r="D342" s="1"/>
      <c r="E342" s="1"/>
      <c r="F342" s="1"/>
      <c r="G342" s="1" t="s">
        <v>308</v>
      </c>
      <c r="H342" s="1"/>
      <c r="I342" s="1"/>
      <c r="J342" s="4">
        <v>0</v>
      </c>
      <c r="K342" s="5"/>
      <c r="L342" s="4">
        <v>0</v>
      </c>
      <c r="M342" s="29">
        <v>0</v>
      </c>
      <c r="N342" s="4">
        <f>ROUND((J342-L342),5)</f>
        <v>0</v>
      </c>
      <c r="O342" s="5"/>
      <c r="P342" s="6">
        <f>ROUND(IF(L342=0, IF(J342=0, 0, 1), J342/L342),5)</f>
        <v>0</v>
      </c>
    </row>
    <row r="343" spans="1:16" ht="15" thickBot="1" x14ac:dyDescent="0.35">
      <c r="A343" s="1"/>
      <c r="B343" s="1"/>
      <c r="C343" s="1"/>
      <c r="D343" s="1"/>
      <c r="E343" s="1"/>
      <c r="F343" s="1"/>
      <c r="G343" s="1" t="s">
        <v>309</v>
      </c>
      <c r="H343" s="1"/>
      <c r="I343" s="1"/>
      <c r="J343" s="7">
        <v>0</v>
      </c>
      <c r="K343" s="5"/>
      <c r="L343" s="7">
        <v>3057.78</v>
      </c>
      <c r="M343" s="29">
        <v>0</v>
      </c>
      <c r="N343" s="7">
        <f>ROUND((J343-L343),5)</f>
        <v>-3057.78</v>
      </c>
      <c r="O343" s="5"/>
      <c r="P343" s="8">
        <f>ROUND(IF(L343=0, IF(J343=0, 0, 1), J343/L343),5)</f>
        <v>0</v>
      </c>
    </row>
    <row r="344" spans="1:16" x14ac:dyDescent="0.3">
      <c r="A344" s="1"/>
      <c r="B344" s="1"/>
      <c r="C344" s="1"/>
      <c r="D344" s="1"/>
      <c r="E344" s="1"/>
      <c r="F344" s="1" t="s">
        <v>310</v>
      </c>
      <c r="G344" s="1"/>
      <c r="H344" s="1"/>
      <c r="I344" s="1"/>
      <c r="J344" s="4">
        <f>ROUND(SUM(J341:J343),5)</f>
        <v>0</v>
      </c>
      <c r="K344" s="5"/>
      <c r="L344" s="4">
        <f>ROUND(SUM(L341:L343),5)</f>
        <v>3057.78</v>
      </c>
      <c r="M344" s="29"/>
      <c r="N344" s="4">
        <f>ROUND((J344-L344),5)</f>
        <v>-3057.78</v>
      </c>
      <c r="O344" s="5"/>
      <c r="P344" s="6">
        <f>ROUND(IF(L344=0, IF(J344=0, 0, 1), J344/L344),5)</f>
        <v>0</v>
      </c>
    </row>
    <row r="345" spans="1:16" x14ac:dyDescent="0.3">
      <c r="A345" s="1"/>
      <c r="B345" s="1"/>
      <c r="C345" s="1"/>
      <c r="D345" s="1"/>
      <c r="E345" s="1"/>
      <c r="F345" s="1" t="s">
        <v>311</v>
      </c>
      <c r="G345" s="1"/>
      <c r="H345" s="1"/>
      <c r="I345" s="1"/>
      <c r="J345" s="4"/>
      <c r="K345" s="5"/>
      <c r="L345" s="4"/>
      <c r="M345" s="29"/>
      <c r="N345" s="4"/>
      <c r="O345" s="5"/>
      <c r="P345" s="6"/>
    </row>
    <row r="346" spans="1:16" x14ac:dyDescent="0.3">
      <c r="A346" s="1"/>
      <c r="B346" s="1"/>
      <c r="C346" s="1"/>
      <c r="D346" s="1"/>
      <c r="E346" s="1"/>
      <c r="F346" s="1"/>
      <c r="G346" s="1" t="s">
        <v>312</v>
      </c>
      <c r="H346" s="1"/>
      <c r="I346" s="1"/>
      <c r="J346" s="4">
        <v>0</v>
      </c>
      <c r="K346" s="5"/>
      <c r="L346" s="4">
        <v>0</v>
      </c>
      <c r="M346" s="29"/>
      <c r="N346" s="4">
        <f>ROUND((J346-L346),5)</f>
        <v>0</v>
      </c>
      <c r="O346" s="5"/>
      <c r="P346" s="6">
        <f>ROUND(IF(L346=0, IF(J346=0, 0, 1), J346/L346),5)</f>
        <v>0</v>
      </c>
    </row>
    <row r="347" spans="1:16" x14ac:dyDescent="0.3">
      <c r="A347" s="1"/>
      <c r="B347" s="1"/>
      <c r="C347" s="1"/>
      <c r="D347" s="1"/>
      <c r="E347" s="1"/>
      <c r="F347" s="1"/>
      <c r="G347" s="1" t="s">
        <v>313</v>
      </c>
      <c r="H347" s="1"/>
      <c r="I347" s="1"/>
      <c r="J347" s="4">
        <v>0</v>
      </c>
      <c r="K347" s="5"/>
      <c r="L347" s="4">
        <v>28666.67</v>
      </c>
      <c r="M347" s="29">
        <v>30000</v>
      </c>
      <c r="N347" s="4">
        <f>ROUND((J347-L347),5)</f>
        <v>-28666.67</v>
      </c>
      <c r="O347" s="5" t="s">
        <v>967</v>
      </c>
      <c r="P347" s="6">
        <f>ROUND(IF(L347=0, IF(J347=0, 0, 1), J347/L347),5)</f>
        <v>0</v>
      </c>
    </row>
    <row r="348" spans="1:16" x14ac:dyDescent="0.3">
      <c r="A348" s="1"/>
      <c r="B348" s="1"/>
      <c r="C348" s="1"/>
      <c r="D348" s="1"/>
      <c r="E348" s="1"/>
      <c r="F348" s="1"/>
      <c r="G348" s="1" t="s">
        <v>314</v>
      </c>
      <c r="H348" s="1"/>
      <c r="I348" s="1"/>
      <c r="J348" s="4">
        <v>0</v>
      </c>
      <c r="K348" s="5"/>
      <c r="L348" s="4">
        <v>0</v>
      </c>
      <c r="M348" s="29"/>
      <c r="N348" s="4">
        <f>ROUND((J348-L348),5)</f>
        <v>0</v>
      </c>
      <c r="O348" s="5"/>
      <c r="P348" s="6">
        <f>ROUND(IF(L348=0, IF(J348=0, 0, 1), J348/L348),5)</f>
        <v>0</v>
      </c>
    </row>
    <row r="349" spans="1:16" ht="15" thickBot="1" x14ac:dyDescent="0.35">
      <c r="A349" s="1"/>
      <c r="B349" s="1"/>
      <c r="C349" s="1"/>
      <c r="D349" s="1"/>
      <c r="E349" s="1"/>
      <c r="F349" s="1"/>
      <c r="G349" s="1" t="s">
        <v>315</v>
      </c>
      <c r="H349" s="1"/>
      <c r="I349" s="1"/>
      <c r="J349" s="7">
        <v>0</v>
      </c>
      <c r="K349" s="5"/>
      <c r="L349" s="7">
        <v>0</v>
      </c>
      <c r="M349" s="41">
        <v>5000</v>
      </c>
      <c r="N349" s="7">
        <f>ROUND((J349-L349),5)</f>
        <v>0</v>
      </c>
      <c r="O349" s="5"/>
      <c r="P349" s="8">
        <f>ROUND(IF(L349=0, IF(J349=0, 0, 1), J349/L349),5)</f>
        <v>0</v>
      </c>
    </row>
    <row r="350" spans="1:16" x14ac:dyDescent="0.3">
      <c r="A350" s="1"/>
      <c r="B350" s="1"/>
      <c r="C350" s="1"/>
      <c r="D350" s="1"/>
      <c r="E350" s="1"/>
      <c r="F350" s="1" t="s">
        <v>316</v>
      </c>
      <c r="G350" s="1"/>
      <c r="H350" s="1"/>
      <c r="I350" s="1"/>
      <c r="J350" s="4">
        <f>ROUND(SUM(J345:J349),5)</f>
        <v>0</v>
      </c>
      <c r="K350" s="5"/>
      <c r="L350" s="4">
        <f>ROUND(SUM(L345:L349),5)</f>
        <v>28666.67</v>
      </c>
      <c r="M350" s="38">
        <f>ROUND(SUM(M345:M349),5)</f>
        <v>35000</v>
      </c>
      <c r="N350" s="4">
        <f>ROUND((J350-L350),5)</f>
        <v>-28666.67</v>
      </c>
      <c r="O350" s="5"/>
      <c r="P350" s="6">
        <f>ROUND(IF(L350=0, IF(J350=0, 0, 1), J350/L350),5)</f>
        <v>0</v>
      </c>
    </row>
    <row r="351" spans="1:16" x14ac:dyDescent="0.3">
      <c r="A351" s="1"/>
      <c r="B351" s="1"/>
      <c r="C351" s="1"/>
      <c r="D351" s="1"/>
      <c r="E351" s="1"/>
      <c r="F351" s="1" t="s">
        <v>317</v>
      </c>
      <c r="G351" s="1"/>
      <c r="H351" s="1"/>
      <c r="I351" s="1"/>
      <c r="J351" s="4"/>
      <c r="K351" s="5"/>
      <c r="L351" s="4"/>
      <c r="M351" s="29"/>
      <c r="N351" s="4"/>
      <c r="O351" s="5"/>
      <c r="P351" s="6"/>
    </row>
    <row r="352" spans="1:16" x14ac:dyDescent="0.3">
      <c r="A352" s="1"/>
      <c r="B352" s="1"/>
      <c r="C352" s="1"/>
      <c r="D352" s="1"/>
      <c r="E352" s="1"/>
      <c r="F352" s="1"/>
      <c r="G352" s="1" t="s">
        <v>318</v>
      </c>
      <c r="H352" s="1"/>
      <c r="I352" s="1"/>
      <c r="J352" s="4">
        <v>0</v>
      </c>
      <c r="K352" s="5"/>
      <c r="L352" s="4">
        <v>0</v>
      </c>
      <c r="M352" s="29"/>
      <c r="N352" s="4">
        <f t="shared" ref="N352:N358" si="36">ROUND((J352-L352),5)</f>
        <v>0</v>
      </c>
      <c r="O352" s="5"/>
      <c r="P352" s="6">
        <f t="shared" ref="P352:P358" si="37">ROUND(IF(L352=0, IF(J352=0, 0, 1), J352/L352),5)</f>
        <v>0</v>
      </c>
    </row>
    <row r="353" spans="1:16" x14ac:dyDescent="0.3">
      <c r="A353" s="1"/>
      <c r="B353" s="1"/>
      <c r="C353" s="1"/>
      <c r="D353" s="1"/>
      <c r="E353" s="1"/>
      <c r="F353" s="1"/>
      <c r="G353" s="1" t="s">
        <v>319</v>
      </c>
      <c r="H353" s="1"/>
      <c r="I353" s="1"/>
      <c r="J353" s="4">
        <v>0</v>
      </c>
      <c r="K353" s="5"/>
      <c r="L353" s="4">
        <v>0</v>
      </c>
      <c r="M353" s="29"/>
      <c r="N353" s="4">
        <f t="shared" si="36"/>
        <v>0</v>
      </c>
      <c r="O353" s="5"/>
      <c r="P353" s="6">
        <f t="shared" si="37"/>
        <v>0</v>
      </c>
    </row>
    <row r="354" spans="1:16" x14ac:dyDescent="0.3">
      <c r="A354" s="1"/>
      <c r="B354" s="1"/>
      <c r="C354" s="1"/>
      <c r="D354" s="1"/>
      <c r="E354" s="1"/>
      <c r="F354" s="1"/>
      <c r="G354" s="1" t="s">
        <v>320</v>
      </c>
      <c r="H354" s="1"/>
      <c r="I354" s="1"/>
      <c r="J354" s="4">
        <v>0</v>
      </c>
      <c r="K354" s="5"/>
      <c r="L354" s="4">
        <v>0</v>
      </c>
      <c r="M354" s="29"/>
      <c r="N354" s="4">
        <f t="shared" si="36"/>
        <v>0</v>
      </c>
      <c r="O354" s="5"/>
      <c r="P354" s="6">
        <f t="shared" si="37"/>
        <v>0</v>
      </c>
    </row>
    <row r="355" spans="1:16" x14ac:dyDescent="0.3">
      <c r="A355" s="1"/>
      <c r="B355" s="1"/>
      <c r="C355" s="1"/>
      <c r="D355" s="1"/>
      <c r="E355" s="1"/>
      <c r="F355" s="1"/>
      <c r="G355" s="1" t="s">
        <v>321</v>
      </c>
      <c r="H355" s="1"/>
      <c r="I355" s="1"/>
      <c r="J355" s="4">
        <v>0</v>
      </c>
      <c r="K355" s="5"/>
      <c r="L355" s="4">
        <v>0</v>
      </c>
      <c r="M355" s="29"/>
      <c r="N355" s="4">
        <f t="shared" si="36"/>
        <v>0</v>
      </c>
      <c r="O355" s="5"/>
      <c r="P355" s="6">
        <f t="shared" si="37"/>
        <v>0</v>
      </c>
    </row>
    <row r="356" spans="1:16" x14ac:dyDescent="0.3">
      <c r="A356" s="1"/>
      <c r="B356" s="1"/>
      <c r="C356" s="1"/>
      <c r="D356" s="1"/>
      <c r="E356" s="1"/>
      <c r="F356" s="1"/>
      <c r="G356" s="1" t="s">
        <v>322</v>
      </c>
      <c r="H356" s="1"/>
      <c r="I356" s="1"/>
      <c r="J356" s="4">
        <v>0</v>
      </c>
      <c r="K356" s="5"/>
      <c r="L356" s="4">
        <v>0</v>
      </c>
      <c r="M356" s="29">
        <v>100</v>
      </c>
      <c r="N356" s="4">
        <f t="shared" si="36"/>
        <v>0</v>
      </c>
      <c r="O356" s="5"/>
      <c r="P356" s="6">
        <f t="shared" si="37"/>
        <v>0</v>
      </c>
    </row>
    <row r="357" spans="1:16" ht="15" thickBot="1" x14ac:dyDescent="0.35">
      <c r="A357" s="1"/>
      <c r="B357" s="1"/>
      <c r="C357" s="1"/>
      <c r="D357" s="1"/>
      <c r="E357" s="1"/>
      <c r="F357" s="1"/>
      <c r="G357" s="1" t="s">
        <v>323</v>
      </c>
      <c r="H357" s="1"/>
      <c r="I357" s="1"/>
      <c r="J357" s="7">
        <v>0</v>
      </c>
      <c r="K357" s="5"/>
      <c r="L357" s="7">
        <v>0</v>
      </c>
      <c r="M357" s="29"/>
      <c r="N357" s="7">
        <f t="shared" si="36"/>
        <v>0</v>
      </c>
      <c r="O357" s="5"/>
      <c r="P357" s="8">
        <f t="shared" si="37"/>
        <v>0</v>
      </c>
    </row>
    <row r="358" spans="1:16" x14ac:dyDescent="0.3">
      <c r="A358" s="1"/>
      <c r="B358" s="1"/>
      <c r="C358" s="1"/>
      <c r="D358" s="1"/>
      <c r="E358" s="1"/>
      <c r="F358" s="1" t="s">
        <v>324</v>
      </c>
      <c r="G358" s="1"/>
      <c r="H358" s="1"/>
      <c r="I358" s="1"/>
      <c r="J358" s="4">
        <f>ROUND(SUM(J351:J357),5)</f>
        <v>0</v>
      </c>
      <c r="K358" s="5"/>
      <c r="L358" s="4">
        <f>ROUND(SUM(L351:L357),5)</f>
        <v>0</v>
      </c>
      <c r="M358" s="36">
        <f>ROUND(SUM(M351:M357),5)</f>
        <v>100</v>
      </c>
      <c r="N358" s="4">
        <f t="shared" si="36"/>
        <v>0</v>
      </c>
      <c r="O358" s="5"/>
      <c r="P358" s="6">
        <f t="shared" si="37"/>
        <v>0</v>
      </c>
    </row>
    <row r="359" spans="1:16" x14ac:dyDescent="0.3">
      <c r="A359" s="1"/>
      <c r="B359" s="1"/>
      <c r="C359" s="1"/>
      <c r="D359" s="1"/>
      <c r="E359" s="1"/>
      <c r="F359" s="1" t="s">
        <v>325</v>
      </c>
      <c r="G359" s="1"/>
      <c r="H359" s="1"/>
      <c r="I359" s="1"/>
      <c r="J359" s="4"/>
      <c r="K359" s="5"/>
      <c r="L359" s="4"/>
      <c r="M359" s="29"/>
      <c r="N359" s="4"/>
      <c r="O359" s="5"/>
      <c r="P359" s="6"/>
    </row>
    <row r="360" spans="1:16" x14ac:dyDescent="0.3">
      <c r="A360" s="1"/>
      <c r="B360" s="1"/>
      <c r="C360" s="1"/>
      <c r="D360" s="1"/>
      <c r="E360" s="1"/>
      <c r="F360" s="1"/>
      <c r="G360" s="1" t="s">
        <v>326</v>
      </c>
      <c r="H360" s="1"/>
      <c r="I360" s="1"/>
      <c r="J360" s="4">
        <v>28479</v>
      </c>
      <c r="K360" s="5"/>
      <c r="L360" s="4">
        <v>0</v>
      </c>
      <c r="M360" s="29"/>
      <c r="N360" s="4">
        <f t="shared" ref="N360:N365" si="38">ROUND((J360-L360),5)</f>
        <v>28479</v>
      </c>
      <c r="O360" s="5"/>
      <c r="P360" s="6">
        <f t="shared" ref="P360:P365" si="39">ROUND(IF(L360=0, IF(J360=0, 0, 1), J360/L360),5)</f>
        <v>1</v>
      </c>
    </row>
    <row r="361" spans="1:16" x14ac:dyDescent="0.3">
      <c r="A361" s="1"/>
      <c r="B361" s="1"/>
      <c r="C361" s="1"/>
      <c r="D361" s="1"/>
      <c r="E361" s="1"/>
      <c r="F361" s="1"/>
      <c r="G361" s="1" t="s">
        <v>327</v>
      </c>
      <c r="H361" s="1"/>
      <c r="I361" s="1"/>
      <c r="J361" s="4">
        <v>92.12</v>
      </c>
      <c r="K361" s="5"/>
      <c r="L361" s="4">
        <v>477.78</v>
      </c>
      <c r="M361" s="29">
        <v>500</v>
      </c>
      <c r="N361" s="4">
        <f t="shared" si="38"/>
        <v>-385.66</v>
      </c>
      <c r="O361" s="5"/>
      <c r="P361" s="6">
        <f t="shared" si="39"/>
        <v>0.19281000000000001</v>
      </c>
    </row>
    <row r="362" spans="1:16" x14ac:dyDescent="0.3">
      <c r="A362" s="1"/>
      <c r="B362" s="1"/>
      <c r="C362" s="1"/>
      <c r="D362" s="1"/>
      <c r="E362" s="1"/>
      <c r="F362" s="1"/>
      <c r="G362" s="1" t="s">
        <v>328</v>
      </c>
      <c r="H362" s="1"/>
      <c r="I362" s="1"/>
      <c r="J362" s="4">
        <v>0</v>
      </c>
      <c r="K362" s="5"/>
      <c r="L362" s="4">
        <v>955.56</v>
      </c>
      <c r="M362" s="29">
        <v>1000</v>
      </c>
      <c r="N362" s="4">
        <f t="shared" si="38"/>
        <v>-955.56</v>
      </c>
      <c r="O362" s="5"/>
      <c r="P362" s="6">
        <f t="shared" si="39"/>
        <v>0</v>
      </c>
    </row>
    <row r="363" spans="1:16" x14ac:dyDescent="0.3">
      <c r="A363" s="1"/>
      <c r="B363" s="1"/>
      <c r="C363" s="1"/>
      <c r="D363" s="1"/>
      <c r="E363" s="1"/>
      <c r="F363" s="1"/>
      <c r="G363" s="1" t="s">
        <v>329</v>
      </c>
      <c r="H363" s="1"/>
      <c r="I363" s="1"/>
      <c r="J363" s="4">
        <v>17311</v>
      </c>
      <c r="K363" s="5"/>
      <c r="L363" s="4">
        <v>955.56</v>
      </c>
      <c r="M363" s="29">
        <v>1000</v>
      </c>
      <c r="N363" s="4">
        <f t="shared" si="38"/>
        <v>16355.44</v>
      </c>
      <c r="O363" s="5"/>
      <c r="P363" s="6">
        <f t="shared" si="39"/>
        <v>18.11608</v>
      </c>
    </row>
    <row r="364" spans="1:16" ht="15" thickBot="1" x14ac:dyDescent="0.35">
      <c r="A364" s="1"/>
      <c r="B364" s="1"/>
      <c r="C364" s="1"/>
      <c r="D364" s="1"/>
      <c r="E364" s="1"/>
      <c r="F364" s="1"/>
      <c r="G364" s="1" t="s">
        <v>326</v>
      </c>
      <c r="H364" s="1"/>
      <c r="I364" s="1"/>
      <c r="J364" s="7">
        <v>773.25</v>
      </c>
      <c r="K364" s="5"/>
      <c r="L364" s="7">
        <v>0</v>
      </c>
      <c r="M364" s="29"/>
      <c r="N364" s="7">
        <f t="shared" si="38"/>
        <v>773.25</v>
      </c>
      <c r="O364" s="5"/>
      <c r="P364" s="8">
        <f t="shared" si="39"/>
        <v>1</v>
      </c>
    </row>
    <row r="365" spans="1:16" x14ac:dyDescent="0.3">
      <c r="A365" s="1"/>
      <c r="B365" s="1"/>
      <c r="C365" s="1"/>
      <c r="D365" s="1"/>
      <c r="E365" s="1"/>
      <c r="F365" s="1" t="s">
        <v>330</v>
      </c>
      <c r="G365" s="1"/>
      <c r="H365" s="1"/>
      <c r="I365" s="1"/>
      <c r="J365" s="4">
        <f>ROUND(SUM(J359:J364),5)</f>
        <v>46655.37</v>
      </c>
      <c r="K365" s="5"/>
      <c r="L365" s="4">
        <f>ROUND(SUM(L359:L364),5)</f>
        <v>2388.9</v>
      </c>
      <c r="M365" s="36">
        <f>ROUND(SUM(M359:M364),5)</f>
        <v>2500</v>
      </c>
      <c r="N365" s="4">
        <f t="shared" si="38"/>
        <v>44266.47</v>
      </c>
      <c r="O365" s="5"/>
      <c r="P365" s="6">
        <f t="shared" si="39"/>
        <v>19.530059999999999</v>
      </c>
    </row>
    <row r="366" spans="1:16" x14ac:dyDescent="0.3">
      <c r="A366" s="1"/>
      <c r="B366" s="1"/>
      <c r="C366" s="1"/>
      <c r="D366" s="1"/>
      <c r="E366" s="1"/>
      <c r="F366" s="1" t="s">
        <v>1018</v>
      </c>
      <c r="G366" s="1"/>
      <c r="H366" s="1"/>
      <c r="I366" s="1"/>
      <c r="J366" s="4"/>
      <c r="K366" s="5"/>
      <c r="L366" s="4"/>
      <c r="M366" s="29"/>
      <c r="N366" s="4"/>
      <c r="O366" s="5"/>
      <c r="P366" s="6"/>
    </row>
    <row r="367" spans="1:16" x14ac:dyDescent="0.3">
      <c r="A367" s="1"/>
      <c r="B367" s="1"/>
      <c r="C367" s="1"/>
      <c r="D367" s="1"/>
      <c r="E367" s="1"/>
      <c r="F367" s="1"/>
      <c r="G367" s="1" t="s">
        <v>331</v>
      </c>
      <c r="H367" s="1"/>
      <c r="I367" s="1"/>
      <c r="J367" s="4">
        <v>0</v>
      </c>
      <c r="K367" s="5"/>
      <c r="L367" s="4">
        <v>0</v>
      </c>
      <c r="M367" s="29"/>
      <c r="N367" s="4">
        <f>ROUND((J367-L367),5)</f>
        <v>0</v>
      </c>
      <c r="O367" s="5"/>
      <c r="P367" s="6">
        <f>ROUND(IF(L367=0, IF(J367=0, 0, 1), J367/L367),5)</f>
        <v>0</v>
      </c>
    </row>
    <row r="368" spans="1:16" x14ac:dyDescent="0.3">
      <c r="A368" s="1"/>
      <c r="B368" s="1"/>
      <c r="C368" s="1"/>
      <c r="D368" s="1"/>
      <c r="E368" s="1"/>
      <c r="F368" s="1"/>
      <c r="G368" s="1" t="s">
        <v>332</v>
      </c>
      <c r="H368" s="1"/>
      <c r="I368" s="1"/>
      <c r="J368" s="4">
        <v>0</v>
      </c>
      <c r="K368" s="5"/>
      <c r="L368" s="4">
        <v>286.67</v>
      </c>
      <c r="M368" s="29">
        <v>300</v>
      </c>
      <c r="N368" s="4">
        <f>ROUND((J368-L368),5)</f>
        <v>-286.67</v>
      </c>
      <c r="O368" s="5"/>
      <c r="P368" s="6">
        <f>ROUND(IF(L368=0, IF(J368=0, 0, 1), J368/L368),5)</f>
        <v>0</v>
      </c>
    </row>
    <row r="369" spans="1:16" x14ac:dyDescent="0.3">
      <c r="A369" s="1"/>
      <c r="B369" s="1"/>
      <c r="C369" s="1"/>
      <c r="D369" s="1"/>
      <c r="E369" s="1"/>
      <c r="F369" s="1"/>
      <c r="G369" s="1" t="s">
        <v>333</v>
      </c>
      <c r="H369" s="1"/>
      <c r="I369" s="1"/>
      <c r="J369" s="4">
        <v>52.27</v>
      </c>
      <c r="K369" s="5"/>
      <c r="L369" s="4">
        <v>143.33000000000001</v>
      </c>
      <c r="M369" s="29">
        <v>150</v>
      </c>
      <c r="N369" s="4">
        <f>ROUND((J369-L369),5)</f>
        <v>-91.06</v>
      </c>
      <c r="O369" s="5"/>
      <c r="P369" s="6">
        <f>ROUND(IF(L369=0, IF(J369=0, 0, 1), J369/L369),5)</f>
        <v>0.36468</v>
      </c>
    </row>
    <row r="370" spans="1:16" ht="15" thickBot="1" x14ac:dyDescent="0.35">
      <c r="A370" s="1"/>
      <c r="B370" s="1"/>
      <c r="C370" s="1"/>
      <c r="D370" s="1"/>
      <c r="E370" s="1"/>
      <c r="F370" s="1"/>
      <c r="G370" s="1" t="s">
        <v>334</v>
      </c>
      <c r="H370" s="1"/>
      <c r="I370" s="1"/>
      <c r="J370" s="7">
        <v>0</v>
      </c>
      <c r="K370" s="5"/>
      <c r="L370" s="7">
        <v>0</v>
      </c>
      <c r="M370" s="41"/>
      <c r="N370" s="7">
        <f>ROUND((J370-L370),5)</f>
        <v>0</v>
      </c>
      <c r="O370" s="5"/>
      <c r="P370" s="8">
        <f>ROUND(IF(L370=0, IF(J370=0, 0, 1), J370/L370),5)</f>
        <v>0</v>
      </c>
    </row>
    <row r="371" spans="1:16" x14ac:dyDescent="0.3">
      <c r="A371" s="1"/>
      <c r="B371" s="1"/>
      <c r="C371" s="1"/>
      <c r="D371" s="1"/>
      <c r="E371" s="1"/>
      <c r="F371" s="1" t="s">
        <v>335</v>
      </c>
      <c r="G371" s="1"/>
      <c r="H371" s="1"/>
      <c r="I371" s="1"/>
      <c r="J371" s="4">
        <f>ROUND(SUM(J366:J370),5)</f>
        <v>52.27</v>
      </c>
      <c r="K371" s="5"/>
      <c r="L371" s="4">
        <f>ROUND(SUM(L366:L370),5)</f>
        <v>430</v>
      </c>
      <c r="M371" s="37">
        <f>ROUND(SUM(M366:M370),5)</f>
        <v>450</v>
      </c>
      <c r="N371" s="4">
        <f>ROUND((J371-L371),5)</f>
        <v>-377.73</v>
      </c>
      <c r="O371" s="5"/>
      <c r="P371" s="6">
        <f>ROUND(IF(L371=0, IF(J371=0, 0, 1), J371/L371),5)</f>
        <v>0.12156</v>
      </c>
    </row>
    <row r="372" spans="1:16" x14ac:dyDescent="0.3">
      <c r="A372" s="1"/>
      <c r="B372" s="1"/>
      <c r="C372" s="1"/>
      <c r="D372" s="1"/>
      <c r="E372" s="1"/>
      <c r="F372" s="1" t="s">
        <v>336</v>
      </c>
      <c r="G372" s="1"/>
      <c r="H372" s="1"/>
      <c r="I372" s="1"/>
      <c r="J372" s="4"/>
      <c r="K372" s="5"/>
      <c r="L372" s="4"/>
      <c r="M372" s="29"/>
      <c r="N372" s="4"/>
      <c r="O372" s="5"/>
      <c r="P372" s="6"/>
    </row>
    <row r="373" spans="1:16" x14ac:dyDescent="0.3">
      <c r="A373" s="1"/>
      <c r="B373" s="1"/>
      <c r="C373" s="1"/>
      <c r="D373" s="1"/>
      <c r="E373" s="1"/>
      <c r="F373" s="1"/>
      <c r="G373" s="1" t="s">
        <v>337</v>
      </c>
      <c r="H373" s="1"/>
      <c r="I373" s="1"/>
      <c r="J373" s="4">
        <v>1286.83</v>
      </c>
      <c r="K373" s="5"/>
      <c r="L373" s="4">
        <v>86.67</v>
      </c>
      <c r="M373" s="29"/>
      <c r="N373" s="4">
        <f>ROUND((J373-L373),5)</f>
        <v>1200.1600000000001</v>
      </c>
      <c r="O373" s="5"/>
      <c r="P373" s="6">
        <f>ROUND(IF(L373=0, IF(J373=0, 0, 1), J373/L373),5)</f>
        <v>14.84747</v>
      </c>
    </row>
    <row r="374" spans="1:16" x14ac:dyDescent="0.3">
      <c r="A374" s="1"/>
      <c r="B374" s="1"/>
      <c r="C374" s="1"/>
      <c r="D374" s="1"/>
      <c r="E374" s="1"/>
      <c r="F374" s="1"/>
      <c r="G374" s="1" t="s">
        <v>338</v>
      </c>
      <c r="H374" s="1"/>
      <c r="I374" s="1"/>
      <c r="J374" s="4">
        <v>216.9</v>
      </c>
      <c r="K374" s="5"/>
      <c r="L374" s="4">
        <v>191.11</v>
      </c>
      <c r="M374" s="29">
        <v>200</v>
      </c>
      <c r="N374" s="4">
        <f>ROUND((J374-L374),5)</f>
        <v>25.79</v>
      </c>
      <c r="O374" s="5"/>
      <c r="P374" s="6">
        <f>ROUND(IF(L374=0, IF(J374=0, 0, 1), J374/L374),5)</f>
        <v>1.1349499999999999</v>
      </c>
    </row>
    <row r="375" spans="1:16" ht="15" thickBot="1" x14ac:dyDescent="0.35">
      <c r="A375" s="1"/>
      <c r="B375" s="1"/>
      <c r="C375" s="1"/>
      <c r="D375" s="1"/>
      <c r="E375" s="1"/>
      <c r="F375" s="1"/>
      <c r="G375" s="1" t="s">
        <v>339</v>
      </c>
      <c r="H375" s="1"/>
      <c r="I375" s="1"/>
      <c r="J375" s="7">
        <v>0</v>
      </c>
      <c r="K375" s="5"/>
      <c r="L375" s="7">
        <v>0</v>
      </c>
      <c r="M375" s="29">
        <v>200</v>
      </c>
      <c r="N375" s="7">
        <f>ROUND((J375-L375),5)</f>
        <v>0</v>
      </c>
      <c r="O375" s="5"/>
      <c r="P375" s="8">
        <f>ROUND(IF(L375=0, IF(J375=0, 0, 1), J375/L375),5)</f>
        <v>0</v>
      </c>
    </row>
    <row r="376" spans="1:16" x14ac:dyDescent="0.3">
      <c r="A376" s="1"/>
      <c r="B376" s="1"/>
      <c r="C376" s="1"/>
      <c r="D376" s="1"/>
      <c r="E376" s="1"/>
      <c r="F376" s="1" t="s">
        <v>340</v>
      </c>
      <c r="G376" s="1"/>
      <c r="H376" s="1"/>
      <c r="I376" s="1"/>
      <c r="J376" s="4">
        <f>ROUND(SUM(J372:J375),5)</f>
        <v>1503.73</v>
      </c>
      <c r="K376" s="5"/>
      <c r="L376" s="4">
        <f>ROUND(SUM(L372:L375),5)</f>
        <v>277.77999999999997</v>
      </c>
      <c r="M376" s="36">
        <f>ROUND(SUM(M372:M375),5)</f>
        <v>400</v>
      </c>
      <c r="N376" s="4">
        <f>ROUND((J376-L376),5)</f>
        <v>1225.95</v>
      </c>
      <c r="O376" s="5"/>
      <c r="P376" s="6">
        <f>ROUND(IF(L376=0, IF(J376=0, 0, 1), J376/L376),5)</f>
        <v>5.4133800000000001</v>
      </c>
    </row>
    <row r="377" spans="1:16" x14ac:dyDescent="0.3">
      <c r="A377" s="1"/>
      <c r="B377" s="1"/>
      <c r="C377" s="1"/>
      <c r="D377" s="1"/>
      <c r="E377" s="1"/>
      <c r="F377" s="1" t="s">
        <v>341</v>
      </c>
      <c r="G377" s="1"/>
      <c r="H377" s="1"/>
      <c r="I377" s="1"/>
      <c r="J377" s="4"/>
      <c r="K377" s="5"/>
      <c r="L377" s="4"/>
      <c r="M377" s="29"/>
      <c r="N377" s="4"/>
      <c r="O377" s="5"/>
      <c r="P377" s="6"/>
    </row>
    <row r="378" spans="1:16" x14ac:dyDescent="0.3">
      <c r="A378" s="1"/>
      <c r="B378" s="1"/>
      <c r="C378" s="1"/>
      <c r="D378" s="1"/>
      <c r="E378" s="1"/>
      <c r="F378" s="1"/>
      <c r="G378" s="1" t="s">
        <v>342</v>
      </c>
      <c r="H378" s="1"/>
      <c r="I378" s="1"/>
      <c r="J378" s="4">
        <v>0</v>
      </c>
      <c r="K378" s="5"/>
      <c r="L378" s="4">
        <v>0</v>
      </c>
      <c r="M378" s="29">
        <v>500</v>
      </c>
      <c r="N378" s="4">
        <f t="shared" ref="N378:N394" si="40">ROUND((J378-L378),5)</f>
        <v>0</v>
      </c>
      <c r="O378" s="5"/>
      <c r="P378" s="6">
        <f t="shared" ref="P378:P394" si="41">ROUND(IF(L378=0, IF(J378=0, 0, 1), J378/L378),5)</f>
        <v>0</v>
      </c>
    </row>
    <row r="379" spans="1:16" x14ac:dyDescent="0.3">
      <c r="A379" s="1"/>
      <c r="B379" s="1"/>
      <c r="C379" s="1"/>
      <c r="D379" s="1"/>
      <c r="E379" s="1"/>
      <c r="F379" s="1"/>
      <c r="G379" s="1" t="s">
        <v>343</v>
      </c>
      <c r="H379" s="1"/>
      <c r="I379" s="1"/>
      <c r="J379" s="4">
        <v>0</v>
      </c>
      <c r="K379" s="5"/>
      <c r="L379" s="4">
        <v>0</v>
      </c>
      <c r="M379" s="29">
        <v>200</v>
      </c>
      <c r="N379" s="4">
        <f t="shared" si="40"/>
        <v>0</v>
      </c>
      <c r="O379" s="5"/>
      <c r="P379" s="6">
        <f t="shared" si="41"/>
        <v>0</v>
      </c>
    </row>
    <row r="380" spans="1:16" x14ac:dyDescent="0.3">
      <c r="A380" s="1"/>
      <c r="B380" s="1"/>
      <c r="C380" s="1"/>
      <c r="D380" s="1"/>
      <c r="E380" s="1"/>
      <c r="F380" s="1"/>
      <c r="G380" s="1" t="s">
        <v>344</v>
      </c>
      <c r="H380" s="1"/>
      <c r="I380" s="1"/>
      <c r="J380" s="4">
        <v>0</v>
      </c>
      <c r="K380" s="5"/>
      <c r="L380" s="4">
        <v>0</v>
      </c>
      <c r="M380" s="29"/>
      <c r="N380" s="4">
        <f t="shared" si="40"/>
        <v>0</v>
      </c>
      <c r="O380" s="5"/>
      <c r="P380" s="6">
        <f t="shared" si="41"/>
        <v>0</v>
      </c>
    </row>
    <row r="381" spans="1:16" x14ac:dyDescent="0.3">
      <c r="A381" s="1"/>
      <c r="B381" s="1"/>
      <c r="C381" s="1"/>
      <c r="D381" s="1"/>
      <c r="E381" s="1"/>
      <c r="F381" s="1"/>
      <c r="G381" s="1" t="s">
        <v>345</v>
      </c>
      <c r="H381" s="1"/>
      <c r="I381" s="1"/>
      <c r="J381" s="4">
        <v>27040</v>
      </c>
      <c r="K381" s="5"/>
      <c r="L381" s="4">
        <v>0</v>
      </c>
      <c r="M381" s="29"/>
      <c r="N381" s="4">
        <f t="shared" si="40"/>
        <v>27040</v>
      </c>
      <c r="O381" s="5"/>
      <c r="P381" s="6">
        <f t="shared" si="41"/>
        <v>1</v>
      </c>
    </row>
    <row r="382" spans="1:16" x14ac:dyDescent="0.3">
      <c r="A382" s="1"/>
      <c r="B382" s="1"/>
      <c r="C382" s="1"/>
      <c r="D382" s="1"/>
      <c r="E382" s="1"/>
      <c r="F382" s="1"/>
      <c r="G382" s="1" t="s">
        <v>346</v>
      </c>
      <c r="H382" s="1"/>
      <c r="I382" s="1"/>
      <c r="J382" s="4">
        <v>5515</v>
      </c>
      <c r="K382" s="5"/>
      <c r="L382" s="4">
        <v>1433.33</v>
      </c>
      <c r="M382" s="29">
        <v>3000</v>
      </c>
      <c r="N382" s="4">
        <f t="shared" si="40"/>
        <v>4081.67</v>
      </c>
      <c r="O382" s="5"/>
      <c r="P382" s="6">
        <f t="shared" si="41"/>
        <v>3.84768</v>
      </c>
    </row>
    <row r="383" spans="1:16" x14ac:dyDescent="0.3">
      <c r="A383" s="1"/>
      <c r="B383" s="1"/>
      <c r="C383" s="1"/>
      <c r="D383" s="1"/>
      <c r="E383" s="1"/>
      <c r="F383" s="1"/>
      <c r="G383" s="1" t="s">
        <v>347</v>
      </c>
      <c r="H383" s="1"/>
      <c r="I383" s="1"/>
      <c r="J383" s="4">
        <v>0</v>
      </c>
      <c r="K383" s="5"/>
      <c r="L383" s="4">
        <v>0</v>
      </c>
      <c r="M383" s="29"/>
      <c r="N383" s="4">
        <f t="shared" si="40"/>
        <v>0</v>
      </c>
      <c r="O383" s="5"/>
      <c r="P383" s="6">
        <f t="shared" si="41"/>
        <v>0</v>
      </c>
    </row>
    <row r="384" spans="1:16" x14ac:dyDescent="0.3">
      <c r="A384" s="1"/>
      <c r="B384" s="1"/>
      <c r="C384" s="1"/>
      <c r="D384" s="1"/>
      <c r="E384" s="1"/>
      <c r="F384" s="1"/>
      <c r="G384" s="1" t="s">
        <v>348</v>
      </c>
      <c r="H384" s="1"/>
      <c r="I384" s="1"/>
      <c r="J384" s="4">
        <v>0</v>
      </c>
      <c r="K384" s="5"/>
      <c r="L384" s="4">
        <v>0</v>
      </c>
      <c r="M384" s="29"/>
      <c r="N384" s="4">
        <f t="shared" si="40"/>
        <v>0</v>
      </c>
      <c r="O384" s="5"/>
      <c r="P384" s="6">
        <f t="shared" si="41"/>
        <v>0</v>
      </c>
    </row>
    <row r="385" spans="1:16" x14ac:dyDescent="0.3">
      <c r="A385" s="1"/>
      <c r="B385" s="1"/>
      <c r="C385" s="1"/>
      <c r="D385" s="1"/>
      <c r="E385" s="1"/>
      <c r="F385" s="1"/>
      <c r="G385" s="1" t="s">
        <v>349</v>
      </c>
      <c r="H385" s="1"/>
      <c r="I385" s="1"/>
      <c r="J385" s="4">
        <v>200</v>
      </c>
      <c r="K385" s="5"/>
      <c r="L385" s="4">
        <v>0</v>
      </c>
      <c r="M385" s="29"/>
      <c r="N385" s="4">
        <f t="shared" si="40"/>
        <v>200</v>
      </c>
      <c r="O385" s="5"/>
      <c r="P385" s="6">
        <f t="shared" si="41"/>
        <v>1</v>
      </c>
    </row>
    <row r="386" spans="1:16" x14ac:dyDescent="0.3">
      <c r="A386" s="1"/>
      <c r="B386" s="1"/>
      <c r="C386" s="1"/>
      <c r="D386" s="1"/>
      <c r="E386" s="1"/>
      <c r="F386" s="1"/>
      <c r="G386" s="1" t="s">
        <v>350</v>
      </c>
      <c r="H386" s="1"/>
      <c r="I386" s="1"/>
      <c r="J386" s="4">
        <v>724.89</v>
      </c>
      <c r="K386" s="5"/>
      <c r="L386" s="4">
        <v>0</v>
      </c>
      <c r="M386" s="29">
        <v>100</v>
      </c>
      <c r="N386" s="4">
        <f t="shared" si="40"/>
        <v>724.89</v>
      </c>
      <c r="O386" s="5"/>
      <c r="P386" s="6">
        <f t="shared" si="41"/>
        <v>1</v>
      </c>
    </row>
    <row r="387" spans="1:16" x14ac:dyDescent="0.3">
      <c r="A387" s="1"/>
      <c r="B387" s="1"/>
      <c r="C387" s="1"/>
      <c r="D387" s="1"/>
      <c r="E387" s="1"/>
      <c r="F387" s="1"/>
      <c r="G387" s="1" t="s">
        <v>351</v>
      </c>
      <c r="H387" s="1"/>
      <c r="I387" s="1"/>
      <c r="J387" s="4">
        <v>0</v>
      </c>
      <c r="K387" s="5"/>
      <c r="L387" s="4">
        <v>0</v>
      </c>
      <c r="M387" s="29"/>
      <c r="N387" s="4">
        <f t="shared" si="40"/>
        <v>0</v>
      </c>
      <c r="O387" s="5"/>
      <c r="P387" s="6">
        <f t="shared" si="41"/>
        <v>0</v>
      </c>
    </row>
    <row r="388" spans="1:16" x14ac:dyDescent="0.3">
      <c r="A388" s="1"/>
      <c r="B388" s="1"/>
      <c r="C388" s="1"/>
      <c r="D388" s="1"/>
      <c r="E388" s="1"/>
      <c r="F388" s="1"/>
      <c r="G388" s="1" t="s">
        <v>352</v>
      </c>
      <c r="H388" s="1"/>
      <c r="I388" s="1"/>
      <c r="J388" s="4">
        <v>0</v>
      </c>
      <c r="K388" s="5"/>
      <c r="L388" s="4">
        <v>0</v>
      </c>
      <c r="M388" s="29"/>
      <c r="N388" s="4">
        <f t="shared" si="40"/>
        <v>0</v>
      </c>
      <c r="O388" s="5"/>
      <c r="P388" s="6">
        <f t="shared" si="41"/>
        <v>0</v>
      </c>
    </row>
    <row r="389" spans="1:16" x14ac:dyDescent="0.3">
      <c r="A389" s="1"/>
      <c r="B389" s="1"/>
      <c r="C389" s="1"/>
      <c r="D389" s="1"/>
      <c r="E389" s="1"/>
      <c r="F389" s="1"/>
      <c r="G389" s="1" t="s">
        <v>353</v>
      </c>
      <c r="H389" s="1"/>
      <c r="I389" s="1"/>
      <c r="J389" s="4">
        <v>0</v>
      </c>
      <c r="K389" s="5"/>
      <c r="L389" s="4">
        <v>0</v>
      </c>
      <c r="M389" s="29"/>
      <c r="N389" s="4">
        <f t="shared" si="40"/>
        <v>0</v>
      </c>
      <c r="O389" s="5"/>
      <c r="P389" s="6">
        <f t="shared" si="41"/>
        <v>0</v>
      </c>
    </row>
    <row r="390" spans="1:16" x14ac:dyDescent="0.3">
      <c r="A390" s="1"/>
      <c r="B390" s="1"/>
      <c r="C390" s="1"/>
      <c r="D390" s="1"/>
      <c r="E390" s="1"/>
      <c r="F390" s="1"/>
      <c r="G390" s="1" t="s">
        <v>354</v>
      </c>
      <c r="H390" s="1"/>
      <c r="I390" s="1"/>
      <c r="J390" s="4">
        <v>770.24</v>
      </c>
      <c r="K390" s="5"/>
      <c r="L390" s="4">
        <v>1911.11</v>
      </c>
      <c r="M390" s="29">
        <v>1000</v>
      </c>
      <c r="N390" s="4">
        <f t="shared" si="40"/>
        <v>-1140.8699999999999</v>
      </c>
      <c r="O390" s="5"/>
      <c r="P390" s="6">
        <f t="shared" si="41"/>
        <v>0.40303</v>
      </c>
    </row>
    <row r="391" spans="1:16" ht="15" thickBot="1" x14ac:dyDescent="0.35">
      <c r="A391" s="1"/>
      <c r="B391" s="1"/>
      <c r="C391" s="1"/>
      <c r="D391" s="1"/>
      <c r="E391" s="1"/>
      <c r="F391" s="1"/>
      <c r="G391" s="1" t="s">
        <v>355</v>
      </c>
      <c r="H391" s="1"/>
      <c r="I391" s="1"/>
      <c r="J391" s="7">
        <v>0</v>
      </c>
      <c r="K391" s="5"/>
      <c r="L391" s="7">
        <v>0</v>
      </c>
      <c r="M391" s="29"/>
      <c r="N391" s="7">
        <f t="shared" si="40"/>
        <v>0</v>
      </c>
      <c r="O391" s="5"/>
      <c r="P391" s="8">
        <f t="shared" si="41"/>
        <v>0</v>
      </c>
    </row>
    <row r="392" spans="1:16" x14ac:dyDescent="0.3">
      <c r="A392" s="1"/>
      <c r="B392" s="1"/>
      <c r="C392" s="1"/>
      <c r="D392" s="1"/>
      <c r="E392" s="1"/>
      <c r="F392" s="1" t="s">
        <v>356</v>
      </c>
      <c r="G392" s="1"/>
      <c r="H392" s="1"/>
      <c r="I392" s="1"/>
      <c r="J392" s="4">
        <f>ROUND(SUM(J377:J391),5)</f>
        <v>34250.129999999997</v>
      </c>
      <c r="K392" s="5"/>
      <c r="L392" s="4">
        <f>ROUND(SUM(L377:L391),5)</f>
        <v>3344.44</v>
      </c>
      <c r="M392" s="36">
        <f>ROUND(SUM(M377:M391),5)</f>
        <v>4800</v>
      </c>
      <c r="N392" s="4">
        <f t="shared" si="40"/>
        <v>30905.69</v>
      </c>
      <c r="O392" s="5"/>
      <c r="P392" s="6">
        <f t="shared" si="41"/>
        <v>10.240919999999999</v>
      </c>
    </row>
    <row r="393" spans="1:16" x14ac:dyDescent="0.3">
      <c r="A393" s="1"/>
      <c r="B393" s="1"/>
      <c r="C393" s="1"/>
      <c r="D393" s="1"/>
      <c r="E393" s="1"/>
      <c r="F393" s="1" t="s">
        <v>357</v>
      </c>
      <c r="G393" s="1"/>
      <c r="H393" s="1"/>
      <c r="I393" s="1"/>
      <c r="J393" s="4">
        <v>0</v>
      </c>
      <c r="K393" s="5"/>
      <c r="L393" s="4">
        <v>0</v>
      </c>
      <c r="M393" s="29"/>
      <c r="N393" s="4">
        <f t="shared" si="40"/>
        <v>0</v>
      </c>
      <c r="O393" s="5"/>
      <c r="P393" s="6">
        <f t="shared" si="41"/>
        <v>0</v>
      </c>
    </row>
    <row r="394" spans="1:16" x14ac:dyDescent="0.3">
      <c r="A394" s="1"/>
      <c r="B394" s="1"/>
      <c r="C394" s="1"/>
      <c r="D394" s="1"/>
      <c r="E394" s="1"/>
      <c r="F394" s="1" t="s">
        <v>358</v>
      </c>
      <c r="G394" s="1"/>
      <c r="H394" s="1"/>
      <c r="I394" s="1"/>
      <c r="J394" s="4">
        <v>0</v>
      </c>
      <c r="K394" s="5"/>
      <c r="L394" s="4">
        <v>23888.89</v>
      </c>
      <c r="M394" s="29">
        <v>25000</v>
      </c>
      <c r="N394" s="4">
        <f t="shared" si="40"/>
        <v>-23888.89</v>
      </c>
      <c r="O394" s="5"/>
      <c r="P394" s="6">
        <f t="shared" si="41"/>
        <v>0</v>
      </c>
    </row>
    <row r="395" spans="1:16" x14ac:dyDescent="0.3">
      <c r="A395" s="1"/>
      <c r="B395" s="1"/>
      <c r="C395" s="1"/>
      <c r="D395" s="1"/>
      <c r="E395" s="1"/>
      <c r="F395" s="1" t="s">
        <v>359</v>
      </c>
      <c r="G395" s="1"/>
      <c r="H395" s="1"/>
      <c r="I395" s="1"/>
      <c r="J395" s="4"/>
      <c r="K395" s="5"/>
      <c r="L395" s="4"/>
      <c r="M395" s="29"/>
      <c r="N395" s="4"/>
      <c r="O395" s="5"/>
      <c r="P395" s="6"/>
    </row>
    <row r="396" spans="1:16" x14ac:dyDescent="0.3">
      <c r="A396" s="1"/>
      <c r="B396" s="1"/>
      <c r="C396" s="1"/>
      <c r="D396" s="1"/>
      <c r="E396" s="1"/>
      <c r="F396" s="1"/>
      <c r="G396" s="1" t="s">
        <v>360</v>
      </c>
      <c r="H396" s="1"/>
      <c r="I396" s="1"/>
      <c r="J396" s="4"/>
      <c r="K396" s="5"/>
      <c r="L396" s="4"/>
      <c r="M396" s="29"/>
      <c r="N396" s="4"/>
      <c r="O396" s="5"/>
      <c r="P396" s="6"/>
    </row>
    <row r="397" spans="1:16" x14ac:dyDescent="0.3">
      <c r="A397" s="1"/>
      <c r="B397" s="1"/>
      <c r="C397" s="1"/>
      <c r="D397" s="1"/>
      <c r="E397" s="1"/>
      <c r="F397" s="1"/>
      <c r="G397" s="1"/>
      <c r="H397" s="1" t="s">
        <v>968</v>
      </c>
      <c r="I397" s="1"/>
      <c r="J397" s="4">
        <v>1913.05</v>
      </c>
      <c r="K397" s="5"/>
      <c r="L397" s="4">
        <v>46752.47</v>
      </c>
      <c r="M397" s="29">
        <f>22.85*40*52</f>
        <v>47528</v>
      </c>
      <c r="N397" s="4">
        <f t="shared" ref="N397:N405" si="42">ROUND((J397-L397),5)</f>
        <v>-44839.42</v>
      </c>
      <c r="O397" s="5"/>
      <c r="P397" s="6">
        <f t="shared" ref="P397:P405" si="43">ROUND(IF(L397=0, IF(J397=0, 0, 1), J397/L397),5)</f>
        <v>4.0919999999999998E-2</v>
      </c>
    </row>
    <row r="398" spans="1:16" x14ac:dyDescent="0.3">
      <c r="A398" s="1"/>
      <c r="B398" s="1"/>
      <c r="C398" s="1"/>
      <c r="D398" s="1"/>
      <c r="E398" s="1"/>
      <c r="F398" s="1"/>
      <c r="G398" s="1"/>
      <c r="H398" s="1" t="s">
        <v>969</v>
      </c>
      <c r="I398" s="1"/>
      <c r="J398" s="4">
        <v>0</v>
      </c>
      <c r="K398" s="5"/>
      <c r="L398" s="4">
        <v>0</v>
      </c>
      <c r="M398" s="29">
        <f>20*20*52</f>
        <v>20800</v>
      </c>
      <c r="N398" s="4">
        <f t="shared" si="42"/>
        <v>0</v>
      </c>
      <c r="O398" s="5"/>
      <c r="P398" s="6">
        <f t="shared" si="43"/>
        <v>0</v>
      </c>
    </row>
    <row r="399" spans="1:16" x14ac:dyDescent="0.3">
      <c r="A399" s="1"/>
      <c r="B399" s="1"/>
      <c r="C399" s="1"/>
      <c r="D399" s="1"/>
      <c r="E399" s="1"/>
      <c r="F399" s="1"/>
      <c r="G399" s="1"/>
      <c r="H399" s="1" t="s">
        <v>996</v>
      </c>
      <c r="I399" s="1"/>
      <c r="J399" s="4">
        <v>0</v>
      </c>
      <c r="K399" s="5"/>
      <c r="L399" s="4">
        <v>19875.560000000001</v>
      </c>
      <c r="M399" s="29">
        <v>39520</v>
      </c>
      <c r="N399" s="4">
        <f t="shared" si="42"/>
        <v>-19875.560000000001</v>
      </c>
      <c r="O399" s="5"/>
      <c r="P399" s="6">
        <f t="shared" si="43"/>
        <v>0</v>
      </c>
    </row>
    <row r="400" spans="1:16" ht="21.6" x14ac:dyDescent="0.3">
      <c r="A400" s="1"/>
      <c r="B400" s="1"/>
      <c r="C400" s="1"/>
      <c r="D400" s="1"/>
      <c r="E400" s="1"/>
      <c r="F400" s="1"/>
      <c r="G400" s="1"/>
      <c r="H400" s="25" t="s">
        <v>1007</v>
      </c>
      <c r="I400" s="25"/>
      <c r="J400" s="4">
        <v>0</v>
      </c>
      <c r="K400" s="5"/>
      <c r="L400" s="4">
        <v>0</v>
      </c>
      <c r="M400" s="29">
        <f>26.45*40*52</f>
        <v>55016</v>
      </c>
      <c r="N400" s="4">
        <f t="shared" si="42"/>
        <v>0</v>
      </c>
      <c r="O400" s="43" t="s">
        <v>1019</v>
      </c>
      <c r="P400" s="6">
        <f t="shared" si="43"/>
        <v>0</v>
      </c>
    </row>
    <row r="401" spans="1:16" x14ac:dyDescent="0.3">
      <c r="A401" s="1"/>
      <c r="B401" s="1"/>
      <c r="C401" s="1"/>
      <c r="D401" s="1"/>
      <c r="E401" s="1"/>
      <c r="F401" s="1"/>
      <c r="G401" s="1"/>
      <c r="H401" s="1" t="s">
        <v>970</v>
      </c>
      <c r="I401" s="1"/>
      <c r="J401" s="4">
        <v>0</v>
      </c>
      <c r="K401" s="5"/>
      <c r="L401" s="4">
        <v>0</v>
      </c>
      <c r="M401" s="29">
        <f>20*20*52</f>
        <v>20800</v>
      </c>
      <c r="N401" s="4">
        <f t="shared" si="42"/>
        <v>0</v>
      </c>
      <c r="O401" s="5"/>
      <c r="P401" s="6">
        <f t="shared" si="43"/>
        <v>0</v>
      </c>
    </row>
    <row r="402" spans="1:16" x14ac:dyDescent="0.3">
      <c r="A402" s="1"/>
      <c r="B402" s="1"/>
      <c r="C402" s="1"/>
      <c r="D402" s="1"/>
      <c r="E402" s="1"/>
      <c r="F402" s="1"/>
      <c r="G402" s="1"/>
      <c r="H402" s="1" t="s">
        <v>361</v>
      </c>
      <c r="I402" s="1"/>
      <c r="J402" s="4">
        <f>38000+2600</f>
        <v>40600</v>
      </c>
      <c r="K402" s="5"/>
      <c r="L402" s="4">
        <v>43000</v>
      </c>
      <c r="M402" s="29">
        <v>40000</v>
      </c>
      <c r="N402" s="4">
        <f t="shared" si="42"/>
        <v>-2400</v>
      </c>
      <c r="O402" s="5" t="s">
        <v>1006</v>
      </c>
      <c r="P402" s="6">
        <f t="shared" si="43"/>
        <v>0.94418999999999997</v>
      </c>
    </row>
    <row r="403" spans="1:16" ht="15" thickBot="1" x14ac:dyDescent="0.35">
      <c r="A403" s="1"/>
      <c r="B403" s="1"/>
      <c r="C403" s="1"/>
      <c r="D403" s="1"/>
      <c r="E403" s="1"/>
      <c r="F403" s="1"/>
      <c r="G403" s="1"/>
      <c r="H403" s="1" t="s">
        <v>362</v>
      </c>
      <c r="I403" s="1"/>
      <c r="J403" s="7">
        <v>349.25</v>
      </c>
      <c r="K403" s="5"/>
      <c r="L403" s="7">
        <v>0</v>
      </c>
      <c r="M403" s="29"/>
      <c r="N403" s="7">
        <f t="shared" si="42"/>
        <v>349.25</v>
      </c>
      <c r="O403" s="5"/>
      <c r="P403" s="8">
        <f t="shared" si="43"/>
        <v>1</v>
      </c>
    </row>
    <row r="404" spans="1:16" x14ac:dyDescent="0.3">
      <c r="A404" s="1"/>
      <c r="B404" s="1"/>
      <c r="C404" s="1"/>
      <c r="D404" s="1"/>
      <c r="E404" s="1"/>
      <c r="F404" s="1"/>
      <c r="G404" s="1" t="s">
        <v>363</v>
      </c>
      <c r="H404" s="1"/>
      <c r="I404" s="1"/>
      <c r="J404" s="4">
        <f>ROUND(SUM(J396:J403),5)</f>
        <v>42862.3</v>
      </c>
      <c r="K404" s="5"/>
      <c r="L404" s="4">
        <f>ROUND(SUM(L396:L403),5)</f>
        <v>109628.03</v>
      </c>
      <c r="M404" s="36">
        <f>ROUND(SUM(M396:M403),5)</f>
        <v>223664</v>
      </c>
      <c r="N404" s="4">
        <f t="shared" si="42"/>
        <v>-66765.73</v>
      </c>
      <c r="O404" s="5"/>
      <c r="P404" s="6">
        <f t="shared" si="43"/>
        <v>0.39097999999999999</v>
      </c>
    </row>
    <row r="405" spans="1:16" x14ac:dyDescent="0.3">
      <c r="A405" s="1"/>
      <c r="B405" s="1"/>
      <c r="C405" s="1"/>
      <c r="D405" s="1"/>
      <c r="E405" s="1"/>
      <c r="F405" s="1"/>
      <c r="G405" s="1" t="s">
        <v>364</v>
      </c>
      <c r="H405" s="1"/>
      <c r="I405" s="1"/>
      <c r="J405" s="4">
        <v>0</v>
      </c>
      <c r="K405" s="5"/>
      <c r="L405" s="4">
        <v>0</v>
      </c>
      <c r="M405" s="29"/>
      <c r="N405" s="4">
        <f t="shared" si="42"/>
        <v>0</v>
      </c>
      <c r="O405" s="5"/>
      <c r="P405" s="6">
        <f t="shared" si="43"/>
        <v>0</v>
      </c>
    </row>
    <row r="406" spans="1:16" x14ac:dyDescent="0.3">
      <c r="A406" s="1"/>
      <c r="B406" s="1"/>
      <c r="C406" s="1"/>
      <c r="D406" s="1"/>
      <c r="E406" s="1"/>
      <c r="F406" s="1"/>
      <c r="G406" s="1" t="s">
        <v>365</v>
      </c>
      <c r="H406" s="1"/>
      <c r="I406" s="1"/>
      <c r="J406" s="4"/>
      <c r="K406" s="5"/>
      <c r="L406" s="4"/>
      <c r="M406" s="29"/>
      <c r="N406" s="4"/>
      <c r="O406" s="5"/>
      <c r="P406" s="6"/>
    </row>
    <row r="407" spans="1:16" x14ac:dyDescent="0.3">
      <c r="A407" s="1"/>
      <c r="B407" s="1"/>
      <c r="C407" s="1"/>
      <c r="D407" s="1"/>
      <c r="E407" s="1"/>
      <c r="F407" s="1"/>
      <c r="G407" s="1"/>
      <c r="H407" s="1" t="s">
        <v>366</v>
      </c>
      <c r="I407" s="1"/>
      <c r="J407" s="4">
        <v>0</v>
      </c>
      <c r="K407" s="5"/>
      <c r="L407" s="4">
        <v>11955.91</v>
      </c>
      <c r="M407" s="29">
        <v>10000</v>
      </c>
      <c r="N407" s="4">
        <f t="shared" ref="N407:N412" si="44">ROUND((J407-L407),5)</f>
        <v>-11955.91</v>
      </c>
      <c r="O407" s="5"/>
      <c r="P407" s="6">
        <f t="shared" ref="P407:P412" si="45">ROUND(IF(L407=0, IF(J407=0, 0, 1), J407/L407),5)</f>
        <v>0</v>
      </c>
    </row>
    <row r="408" spans="1:16" x14ac:dyDescent="0.3">
      <c r="A408" s="1"/>
      <c r="B408" s="1"/>
      <c r="C408" s="1"/>
      <c r="D408" s="1"/>
      <c r="E408" s="1"/>
      <c r="F408" s="1"/>
      <c r="G408" s="1"/>
      <c r="H408" s="1" t="s">
        <v>367</v>
      </c>
      <c r="I408" s="1"/>
      <c r="J408" s="4">
        <v>0</v>
      </c>
      <c r="K408" s="5"/>
      <c r="L408" s="4">
        <v>0</v>
      </c>
      <c r="M408" s="29"/>
      <c r="N408" s="4">
        <f t="shared" si="44"/>
        <v>0</v>
      </c>
      <c r="O408" s="5"/>
      <c r="P408" s="6">
        <f t="shared" si="45"/>
        <v>0</v>
      </c>
    </row>
    <row r="409" spans="1:16" x14ac:dyDescent="0.3">
      <c r="A409" s="1"/>
      <c r="B409" s="1"/>
      <c r="C409" s="1"/>
      <c r="D409" s="1"/>
      <c r="E409" s="1"/>
      <c r="F409" s="1"/>
      <c r="G409" s="1"/>
      <c r="H409" s="1" t="s">
        <v>368</v>
      </c>
      <c r="I409" s="1"/>
      <c r="J409" s="4">
        <v>0</v>
      </c>
      <c r="K409" s="5"/>
      <c r="L409" s="4">
        <v>0</v>
      </c>
      <c r="M409" s="29"/>
      <c r="N409" s="4">
        <f t="shared" si="44"/>
        <v>0</v>
      </c>
      <c r="O409" s="5"/>
      <c r="P409" s="6">
        <f t="shared" si="45"/>
        <v>0</v>
      </c>
    </row>
    <row r="410" spans="1:16" x14ac:dyDescent="0.3">
      <c r="A410" s="1"/>
      <c r="B410" s="1"/>
      <c r="C410" s="1"/>
      <c r="D410" s="1"/>
      <c r="E410" s="1"/>
      <c r="F410" s="1"/>
      <c r="G410" s="1"/>
      <c r="H410" s="1" t="s">
        <v>369</v>
      </c>
      <c r="I410" s="1"/>
      <c r="J410" s="4">
        <v>0</v>
      </c>
      <c r="K410" s="5"/>
      <c r="L410" s="4">
        <v>0</v>
      </c>
      <c r="M410" s="29"/>
      <c r="N410" s="4">
        <f t="shared" si="44"/>
        <v>0</v>
      </c>
      <c r="O410" s="5"/>
      <c r="P410" s="6">
        <f t="shared" si="45"/>
        <v>0</v>
      </c>
    </row>
    <row r="411" spans="1:16" ht="15" thickBot="1" x14ac:dyDescent="0.35">
      <c r="A411" s="1"/>
      <c r="B411" s="1"/>
      <c r="C411" s="1"/>
      <c r="D411" s="1"/>
      <c r="E411" s="1"/>
      <c r="F411" s="1"/>
      <c r="G411" s="1"/>
      <c r="H411" s="1" t="s">
        <v>370</v>
      </c>
      <c r="I411" s="1"/>
      <c r="J411" s="7">
        <v>0</v>
      </c>
      <c r="K411" s="5"/>
      <c r="L411" s="7">
        <v>0</v>
      </c>
      <c r="M411" s="29"/>
      <c r="N411" s="7">
        <f t="shared" si="44"/>
        <v>0</v>
      </c>
      <c r="O411" s="5"/>
      <c r="P411" s="8">
        <f t="shared" si="45"/>
        <v>0</v>
      </c>
    </row>
    <row r="412" spans="1:16" x14ac:dyDescent="0.3">
      <c r="A412" s="1"/>
      <c r="B412" s="1"/>
      <c r="C412" s="1"/>
      <c r="D412" s="1"/>
      <c r="E412" s="1"/>
      <c r="F412" s="1"/>
      <c r="G412" s="1" t="s">
        <v>371</v>
      </c>
      <c r="H412" s="1"/>
      <c r="I412" s="1"/>
      <c r="J412" s="4">
        <f>ROUND(SUM(J406:J411),5)</f>
        <v>0</v>
      </c>
      <c r="K412" s="5"/>
      <c r="L412" s="4">
        <f>ROUND(SUM(L406:L411),5)</f>
        <v>11955.91</v>
      </c>
      <c r="M412" s="36">
        <f>ROUND(SUM(M406:M411),5)</f>
        <v>10000</v>
      </c>
      <c r="N412" s="4">
        <f t="shared" si="44"/>
        <v>-11955.91</v>
      </c>
      <c r="O412" s="5"/>
      <c r="P412" s="6">
        <f t="shared" si="45"/>
        <v>0</v>
      </c>
    </row>
    <row r="413" spans="1:16" x14ac:dyDescent="0.3">
      <c r="A413" s="1"/>
      <c r="B413" s="1"/>
      <c r="C413" s="1"/>
      <c r="D413" s="1"/>
      <c r="E413" s="1"/>
      <c r="F413" s="1"/>
      <c r="G413" s="1" t="s">
        <v>372</v>
      </c>
      <c r="H413" s="1"/>
      <c r="I413" s="1"/>
      <c r="J413" s="4"/>
      <c r="K413" s="5"/>
      <c r="L413" s="4"/>
      <c r="M413" s="29"/>
      <c r="N413" s="4"/>
      <c r="O413" s="5"/>
      <c r="P413" s="6"/>
    </row>
    <row r="414" spans="1:16" x14ac:dyDescent="0.3">
      <c r="A414" s="1"/>
      <c r="B414" s="1"/>
      <c r="C414" s="1"/>
      <c r="D414" s="1"/>
      <c r="E414" s="1"/>
      <c r="F414" s="1"/>
      <c r="G414" s="1"/>
      <c r="H414" s="1" t="s">
        <v>373</v>
      </c>
      <c r="I414" s="1"/>
      <c r="J414" s="4">
        <v>0</v>
      </c>
      <c r="K414" s="5"/>
      <c r="L414" s="4">
        <v>1911.11</v>
      </c>
      <c r="M414" s="29">
        <v>2000</v>
      </c>
      <c r="N414" s="4">
        <f t="shared" ref="N414:N419" si="46">ROUND((J414-L414),5)</f>
        <v>-1911.11</v>
      </c>
      <c r="O414" s="5"/>
      <c r="P414" s="6">
        <f t="shared" ref="P414:P419" si="47">ROUND(IF(L414=0, IF(J414=0, 0, 1), J414/L414),5)</f>
        <v>0</v>
      </c>
    </row>
    <row r="415" spans="1:16" x14ac:dyDescent="0.3">
      <c r="A415" s="1"/>
      <c r="B415" s="1"/>
      <c r="C415" s="1"/>
      <c r="D415" s="1"/>
      <c r="E415" s="1"/>
      <c r="F415" s="1"/>
      <c r="G415" s="1"/>
      <c r="H415" s="1" t="s">
        <v>300</v>
      </c>
      <c r="I415" s="1"/>
      <c r="J415" s="4">
        <v>0</v>
      </c>
      <c r="K415" s="5"/>
      <c r="L415" s="4">
        <v>0</v>
      </c>
      <c r="M415" s="29">
        <v>5000</v>
      </c>
      <c r="N415" s="4">
        <f t="shared" si="46"/>
        <v>0</v>
      </c>
      <c r="O415" s="5"/>
      <c r="P415" s="6">
        <f t="shared" si="47"/>
        <v>0</v>
      </c>
    </row>
    <row r="416" spans="1:16" x14ac:dyDescent="0.3">
      <c r="A416" s="1"/>
      <c r="B416" s="1"/>
      <c r="C416" s="1"/>
      <c r="D416" s="1"/>
      <c r="E416" s="1"/>
      <c r="F416" s="1"/>
      <c r="G416" s="1"/>
      <c r="H416" s="1" t="s">
        <v>374</v>
      </c>
      <c r="I416" s="1"/>
      <c r="J416" s="4">
        <v>0</v>
      </c>
      <c r="K416" s="5"/>
      <c r="L416" s="4">
        <v>9555.56</v>
      </c>
      <c r="M416" s="29">
        <v>5000</v>
      </c>
      <c r="N416" s="4">
        <f t="shared" si="46"/>
        <v>-9555.56</v>
      </c>
      <c r="O416" s="5"/>
      <c r="P416" s="6">
        <f t="shared" si="47"/>
        <v>0</v>
      </c>
    </row>
    <row r="417" spans="1:16" x14ac:dyDescent="0.3">
      <c r="A417" s="1"/>
      <c r="B417" s="1"/>
      <c r="C417" s="1"/>
      <c r="D417" s="1"/>
      <c r="E417" s="1"/>
      <c r="F417" s="1"/>
      <c r="G417" s="1"/>
      <c r="H417" s="1" t="s">
        <v>375</v>
      </c>
      <c r="I417" s="1"/>
      <c r="J417" s="4">
        <v>0</v>
      </c>
      <c r="K417" s="5"/>
      <c r="L417" s="4">
        <v>0</v>
      </c>
      <c r="M417" s="29"/>
      <c r="N417" s="4">
        <f t="shared" si="46"/>
        <v>0</v>
      </c>
      <c r="O417" s="5"/>
      <c r="P417" s="6">
        <f t="shared" si="47"/>
        <v>0</v>
      </c>
    </row>
    <row r="418" spans="1:16" x14ac:dyDescent="0.3">
      <c r="A418" s="1"/>
      <c r="B418" s="1"/>
      <c r="C418" s="1"/>
      <c r="D418" s="1"/>
      <c r="E418" s="1"/>
      <c r="F418" s="1"/>
      <c r="G418" s="1"/>
      <c r="H418" s="1" t="s">
        <v>376</v>
      </c>
      <c r="I418" s="1"/>
      <c r="J418" s="4">
        <v>0</v>
      </c>
      <c r="K418" s="5"/>
      <c r="L418" s="4">
        <v>0</v>
      </c>
      <c r="M418" s="29"/>
      <c r="N418" s="4">
        <f t="shared" si="46"/>
        <v>0</v>
      </c>
      <c r="O418" s="5"/>
      <c r="P418" s="6">
        <f t="shared" si="47"/>
        <v>0</v>
      </c>
    </row>
    <row r="419" spans="1:16" x14ac:dyDescent="0.3">
      <c r="A419" s="1"/>
      <c r="B419" s="1"/>
      <c r="C419" s="1"/>
      <c r="D419" s="1"/>
      <c r="E419" s="1"/>
      <c r="F419" s="1"/>
      <c r="G419" s="1"/>
      <c r="H419" s="1" t="s">
        <v>377</v>
      </c>
      <c r="I419" s="1"/>
      <c r="J419" s="4">
        <v>-154.62</v>
      </c>
      <c r="K419" s="5"/>
      <c r="L419" s="4">
        <v>0</v>
      </c>
      <c r="M419" s="29"/>
      <c r="N419" s="4">
        <f t="shared" si="46"/>
        <v>-154.62</v>
      </c>
      <c r="O419" s="5"/>
      <c r="P419" s="6">
        <f t="shared" si="47"/>
        <v>1</v>
      </c>
    </row>
    <row r="420" spans="1:16" x14ac:dyDescent="0.3">
      <c r="A420" s="1"/>
      <c r="B420" s="1"/>
      <c r="C420" s="1"/>
      <c r="D420" s="1"/>
      <c r="E420" s="1"/>
      <c r="F420" s="1"/>
      <c r="G420" s="1"/>
      <c r="H420" s="1" t="s">
        <v>378</v>
      </c>
      <c r="I420" s="1"/>
      <c r="J420" s="4"/>
      <c r="K420" s="5"/>
      <c r="L420" s="4"/>
      <c r="M420" s="29"/>
      <c r="N420" s="4"/>
      <c r="O420" s="5"/>
      <c r="P420" s="6"/>
    </row>
    <row r="421" spans="1:16" x14ac:dyDescent="0.3">
      <c r="A421" s="1"/>
      <c r="B421" s="1"/>
      <c r="C421" s="1"/>
      <c r="D421" s="1"/>
      <c r="E421" s="1"/>
      <c r="F421" s="1"/>
      <c r="G421" s="1"/>
      <c r="H421" s="1"/>
      <c r="I421" s="1" t="s">
        <v>379</v>
      </c>
      <c r="J421" s="4">
        <v>0</v>
      </c>
      <c r="K421" s="5"/>
      <c r="L421" s="4">
        <v>0</v>
      </c>
      <c r="M421" s="29"/>
      <c r="N421" s="4">
        <f t="shared" ref="N421:N428" si="48">ROUND((J421-L421),5)</f>
        <v>0</v>
      </c>
      <c r="O421" s="5"/>
      <c r="P421" s="6">
        <f t="shared" ref="P421:P428" si="49">ROUND(IF(L421=0, IF(J421=0, 0, 1), J421/L421),5)</f>
        <v>0</v>
      </c>
    </row>
    <row r="422" spans="1:16" ht="15" thickBot="1" x14ac:dyDescent="0.35">
      <c r="A422" s="1"/>
      <c r="B422" s="1"/>
      <c r="C422" s="1"/>
      <c r="D422" s="1"/>
      <c r="E422" s="1"/>
      <c r="F422" s="1"/>
      <c r="G422" s="1"/>
      <c r="H422" s="1"/>
      <c r="I422" s="1" t="s">
        <v>380</v>
      </c>
      <c r="J422" s="7">
        <v>0</v>
      </c>
      <c r="K422" s="5"/>
      <c r="L422" s="7">
        <v>0</v>
      </c>
      <c r="M422" s="29"/>
      <c r="N422" s="7">
        <f t="shared" si="48"/>
        <v>0</v>
      </c>
      <c r="O422" s="5"/>
      <c r="P422" s="8">
        <f t="shared" si="49"/>
        <v>0</v>
      </c>
    </row>
    <row r="423" spans="1:16" x14ac:dyDescent="0.3">
      <c r="A423" s="1"/>
      <c r="B423" s="1"/>
      <c r="C423" s="1"/>
      <c r="D423" s="1"/>
      <c r="E423" s="1"/>
      <c r="F423" s="1"/>
      <c r="G423" s="1"/>
      <c r="H423" s="1" t="s">
        <v>381</v>
      </c>
      <c r="I423" s="1"/>
      <c r="J423" s="4">
        <f>ROUND(SUM(J420:J422),5)</f>
        <v>0</v>
      </c>
      <c r="K423" s="5"/>
      <c r="L423" s="4">
        <f>ROUND(SUM(L420:L422),5)</f>
        <v>0</v>
      </c>
      <c r="M423" s="35"/>
      <c r="N423" s="4">
        <f t="shared" si="48"/>
        <v>0</v>
      </c>
      <c r="O423" s="5"/>
      <c r="P423" s="6">
        <f t="shared" si="49"/>
        <v>0</v>
      </c>
    </row>
    <row r="424" spans="1:16" x14ac:dyDescent="0.3">
      <c r="A424" s="1"/>
      <c r="B424" s="1"/>
      <c r="C424" s="1"/>
      <c r="D424" s="1"/>
      <c r="E424" s="1"/>
      <c r="F424" s="1"/>
      <c r="G424" s="1"/>
      <c r="H424" s="1" t="s">
        <v>997</v>
      </c>
      <c r="I424" s="1"/>
      <c r="J424" s="4">
        <v>0</v>
      </c>
      <c r="K424" s="5"/>
      <c r="L424" s="4">
        <v>955.56</v>
      </c>
      <c r="M424" s="29">
        <v>1000</v>
      </c>
      <c r="N424" s="4">
        <f t="shared" si="48"/>
        <v>-955.56</v>
      </c>
      <c r="O424" s="5"/>
      <c r="P424" s="6">
        <f t="shared" si="49"/>
        <v>0</v>
      </c>
    </row>
    <row r="425" spans="1:16" ht="15" thickBot="1" x14ac:dyDescent="0.35">
      <c r="A425" s="1"/>
      <c r="B425" s="1"/>
      <c r="C425" s="1"/>
      <c r="D425" s="1"/>
      <c r="E425" s="1"/>
      <c r="F425" s="1"/>
      <c r="G425" s="1"/>
      <c r="H425" s="1" t="s">
        <v>382</v>
      </c>
      <c r="I425" s="1"/>
      <c r="J425" s="7">
        <v>0</v>
      </c>
      <c r="K425" s="5"/>
      <c r="L425" s="7">
        <v>0</v>
      </c>
      <c r="M425" s="29"/>
      <c r="N425" s="7">
        <f t="shared" si="48"/>
        <v>0</v>
      </c>
      <c r="O425" s="5"/>
      <c r="P425" s="8">
        <f t="shared" si="49"/>
        <v>0</v>
      </c>
    </row>
    <row r="426" spans="1:16" x14ac:dyDescent="0.3">
      <c r="A426" s="1"/>
      <c r="B426" s="1"/>
      <c r="C426" s="1"/>
      <c r="D426" s="1"/>
      <c r="E426" s="1"/>
      <c r="F426" s="1"/>
      <c r="G426" s="1" t="s">
        <v>383</v>
      </c>
      <c r="H426" s="1"/>
      <c r="I426" s="1"/>
      <c r="J426" s="4">
        <f>ROUND(SUM(J413:J419)+SUM(J423:J425),5)</f>
        <v>-154.62</v>
      </c>
      <c r="K426" s="5"/>
      <c r="L426" s="4">
        <f>ROUND(SUM(L413:L419)+SUM(L423:L425),5)</f>
        <v>12422.23</v>
      </c>
      <c r="M426" s="36">
        <f>ROUND(SUM(M413:M419)+SUM(M423:M425),5)</f>
        <v>13000</v>
      </c>
      <c r="N426" s="4">
        <f t="shared" si="48"/>
        <v>-12576.85</v>
      </c>
      <c r="O426" s="5"/>
      <c r="P426" s="6">
        <f t="shared" si="49"/>
        <v>-1.2449999999999999E-2</v>
      </c>
    </row>
    <row r="427" spans="1:16" ht="15" thickBot="1" x14ac:dyDescent="0.35">
      <c r="A427" s="1"/>
      <c r="B427" s="1"/>
      <c r="C427" s="1"/>
      <c r="D427" s="1"/>
      <c r="E427" s="1"/>
      <c r="F427" s="1"/>
      <c r="G427" s="1" t="s">
        <v>384</v>
      </c>
      <c r="H427" s="1"/>
      <c r="I427" s="1"/>
      <c r="J427" s="7">
        <v>0</v>
      </c>
      <c r="K427" s="5"/>
      <c r="L427" s="7">
        <v>0</v>
      </c>
      <c r="M427" s="29"/>
      <c r="N427" s="7">
        <f t="shared" si="48"/>
        <v>0</v>
      </c>
      <c r="O427" s="5"/>
      <c r="P427" s="8">
        <f t="shared" si="49"/>
        <v>0</v>
      </c>
    </row>
    <row r="428" spans="1:16" x14ac:dyDescent="0.3">
      <c r="A428" s="1"/>
      <c r="B428" s="1"/>
      <c r="C428" s="1"/>
      <c r="D428" s="1"/>
      <c r="E428" s="1"/>
      <c r="F428" s="1" t="s">
        <v>385</v>
      </c>
      <c r="G428" s="1"/>
      <c r="H428" s="1"/>
      <c r="I428" s="1"/>
      <c r="J428" s="4">
        <f>ROUND(J395+SUM(J404:J405)+J412+SUM(J426:J427),5)</f>
        <v>42707.68</v>
      </c>
      <c r="K428" s="5"/>
      <c r="L428" s="4">
        <f>ROUND(L395+SUM(L404:L405)+L412+SUM(L426:L427),5)</f>
        <v>134006.17000000001</v>
      </c>
      <c r="M428" s="36">
        <f>ROUND(M395+SUM(M404:M405)+M412+SUM(M426:M427),5)</f>
        <v>246664</v>
      </c>
      <c r="N428" s="4">
        <f t="shared" si="48"/>
        <v>-91298.49</v>
      </c>
      <c r="O428" s="5"/>
      <c r="P428" s="6">
        <f t="shared" si="49"/>
        <v>0.31869999999999998</v>
      </c>
    </row>
    <row r="429" spans="1:16" x14ac:dyDescent="0.3">
      <c r="A429" s="1"/>
      <c r="B429" s="1"/>
      <c r="C429" s="1"/>
      <c r="D429" s="1"/>
      <c r="E429" s="1"/>
      <c r="F429" s="1" t="s">
        <v>386</v>
      </c>
      <c r="G429" s="1"/>
      <c r="H429" s="1"/>
      <c r="I429" s="1"/>
      <c r="J429" s="4"/>
      <c r="K429" s="5"/>
      <c r="L429" s="4"/>
      <c r="M429" s="29"/>
      <c r="N429" s="4"/>
      <c r="O429" s="5"/>
      <c r="P429" s="6"/>
    </row>
    <row r="430" spans="1:16" x14ac:dyDescent="0.3">
      <c r="A430" s="1"/>
      <c r="B430" s="1"/>
      <c r="C430" s="1"/>
      <c r="D430" s="1"/>
      <c r="E430" s="1"/>
      <c r="F430" s="1"/>
      <c r="G430" s="1" t="s">
        <v>387</v>
      </c>
      <c r="H430" s="1"/>
      <c r="I430" s="1"/>
      <c r="J430" s="4">
        <v>0</v>
      </c>
      <c r="K430" s="5"/>
      <c r="L430" s="4">
        <v>0</v>
      </c>
      <c r="M430" s="29"/>
      <c r="N430" s="4">
        <f t="shared" ref="N430:N436" si="50">ROUND((J430-L430),5)</f>
        <v>0</v>
      </c>
      <c r="O430" s="5"/>
      <c r="P430" s="6">
        <f t="shared" ref="P430:P436" si="51">ROUND(IF(L430=0, IF(J430=0, 0, 1), J430/L430),5)</f>
        <v>0</v>
      </c>
    </row>
    <row r="431" spans="1:16" x14ac:dyDescent="0.3">
      <c r="A431" s="1"/>
      <c r="B431" s="1"/>
      <c r="C431" s="1"/>
      <c r="D431" s="1"/>
      <c r="E431" s="1"/>
      <c r="F431" s="1"/>
      <c r="G431" s="1" t="s">
        <v>388</v>
      </c>
      <c r="H431" s="1"/>
      <c r="I431" s="1"/>
      <c r="J431" s="4">
        <v>0</v>
      </c>
      <c r="K431" s="5"/>
      <c r="L431" s="4">
        <v>0</v>
      </c>
      <c r="M431" s="29"/>
      <c r="N431" s="4">
        <f t="shared" si="50"/>
        <v>0</v>
      </c>
      <c r="O431" s="5"/>
      <c r="P431" s="6">
        <f t="shared" si="51"/>
        <v>0</v>
      </c>
    </row>
    <row r="432" spans="1:16" ht="15" thickBot="1" x14ac:dyDescent="0.35">
      <c r="A432" s="1"/>
      <c r="B432" s="1"/>
      <c r="C432" s="1"/>
      <c r="D432" s="1"/>
      <c r="E432" s="1"/>
      <c r="F432" s="1"/>
      <c r="G432" s="1" t="s">
        <v>389</v>
      </c>
      <c r="H432" s="1"/>
      <c r="I432" s="1"/>
      <c r="J432" s="7">
        <v>0</v>
      </c>
      <c r="K432" s="5"/>
      <c r="L432" s="7">
        <v>0</v>
      </c>
      <c r="M432" s="29"/>
      <c r="N432" s="7">
        <f t="shared" si="50"/>
        <v>0</v>
      </c>
      <c r="O432" s="5"/>
      <c r="P432" s="8">
        <f t="shared" si="51"/>
        <v>0</v>
      </c>
    </row>
    <row r="433" spans="1:16" x14ac:dyDescent="0.3">
      <c r="A433" s="1"/>
      <c r="B433" s="1"/>
      <c r="C433" s="1"/>
      <c r="D433" s="1"/>
      <c r="E433" s="1"/>
      <c r="F433" s="1" t="s">
        <v>390</v>
      </c>
      <c r="G433" s="1"/>
      <c r="H433" s="1"/>
      <c r="I433" s="1"/>
      <c r="J433" s="4">
        <f>ROUND(SUM(J429:J432),5)</f>
        <v>0</v>
      </c>
      <c r="K433" s="5"/>
      <c r="L433" s="4">
        <f>ROUND(SUM(L429:L432),5)</f>
        <v>0</v>
      </c>
      <c r="M433" s="29"/>
      <c r="N433" s="4">
        <f t="shared" si="50"/>
        <v>0</v>
      </c>
      <c r="O433" s="5"/>
      <c r="P433" s="6">
        <f t="shared" si="51"/>
        <v>0</v>
      </c>
    </row>
    <row r="434" spans="1:16" x14ac:dyDescent="0.3">
      <c r="A434" s="1"/>
      <c r="B434" s="1"/>
      <c r="C434" s="1"/>
      <c r="D434" s="1"/>
      <c r="E434" s="1"/>
      <c r="F434" s="1" t="s">
        <v>391</v>
      </c>
      <c r="G434" s="1"/>
      <c r="H434" s="1"/>
      <c r="I434" s="1"/>
      <c r="J434" s="4">
        <v>1092.96</v>
      </c>
      <c r="K434" s="5"/>
      <c r="L434" s="4">
        <v>621.13</v>
      </c>
      <c r="M434" s="29">
        <v>1000</v>
      </c>
      <c r="N434" s="4">
        <f t="shared" si="50"/>
        <v>471.83</v>
      </c>
      <c r="O434" s="5"/>
      <c r="P434" s="6">
        <f t="shared" si="51"/>
        <v>1.75963</v>
      </c>
    </row>
    <row r="435" spans="1:16" x14ac:dyDescent="0.3">
      <c r="A435" s="1"/>
      <c r="B435" s="1"/>
      <c r="C435" s="1"/>
      <c r="D435" s="1"/>
      <c r="E435" s="1"/>
      <c r="F435" s="1" t="s">
        <v>392</v>
      </c>
      <c r="G435" s="1"/>
      <c r="H435" s="1"/>
      <c r="I435" s="1"/>
      <c r="J435" s="4">
        <v>0</v>
      </c>
      <c r="K435" s="5"/>
      <c r="L435" s="4">
        <v>477.78</v>
      </c>
      <c r="M435" s="29">
        <v>2400</v>
      </c>
      <c r="N435" s="4">
        <f t="shared" si="50"/>
        <v>-477.78</v>
      </c>
      <c r="O435" s="5"/>
      <c r="P435" s="6">
        <f t="shared" si="51"/>
        <v>0</v>
      </c>
    </row>
    <row r="436" spans="1:16" x14ac:dyDescent="0.3">
      <c r="A436" s="1"/>
      <c r="B436" s="1"/>
      <c r="C436" s="1"/>
      <c r="D436" s="1"/>
      <c r="E436" s="1"/>
      <c r="F436" s="1" t="s">
        <v>393</v>
      </c>
      <c r="G436" s="1"/>
      <c r="H436" s="1"/>
      <c r="I436" s="1"/>
      <c r="J436" s="4">
        <v>5360.01</v>
      </c>
      <c r="K436" s="5"/>
      <c r="L436" s="4">
        <v>0</v>
      </c>
      <c r="M436" s="29">
        <v>1000</v>
      </c>
      <c r="N436" s="4">
        <f t="shared" si="50"/>
        <v>5360.01</v>
      </c>
      <c r="O436" s="5"/>
      <c r="P436" s="6">
        <f t="shared" si="51"/>
        <v>1</v>
      </c>
    </row>
    <row r="437" spans="1:16" x14ac:dyDescent="0.3">
      <c r="A437" s="1"/>
      <c r="B437" s="1"/>
      <c r="C437" s="1"/>
      <c r="D437" s="1"/>
      <c r="E437" s="1"/>
      <c r="F437" s="1" t="s">
        <v>394</v>
      </c>
      <c r="G437" s="1"/>
      <c r="H437" s="1"/>
      <c r="I437" s="1"/>
      <c r="J437" s="4"/>
      <c r="K437" s="5"/>
      <c r="L437" s="4"/>
      <c r="M437" s="29"/>
      <c r="N437" s="4"/>
      <c r="O437" s="5"/>
      <c r="P437" s="6"/>
    </row>
    <row r="438" spans="1:16" x14ac:dyDescent="0.3">
      <c r="A438" s="1"/>
      <c r="B438" s="1"/>
      <c r="C438" s="1"/>
      <c r="D438" s="1"/>
      <c r="E438" s="1"/>
      <c r="F438" s="1"/>
      <c r="G438" s="1" t="s">
        <v>395</v>
      </c>
      <c r="H438" s="1"/>
      <c r="I438" s="1"/>
      <c r="J438" s="4">
        <v>0</v>
      </c>
      <c r="K438" s="5"/>
      <c r="L438" s="4">
        <v>0</v>
      </c>
      <c r="M438" s="29"/>
      <c r="N438" s="4">
        <f t="shared" ref="N438:N445" si="52">ROUND((J438-L438),5)</f>
        <v>0</v>
      </c>
      <c r="O438" s="5"/>
      <c r="P438" s="6">
        <f t="shared" ref="P438:P445" si="53">ROUND(IF(L438=0, IF(J438=0, 0, 1), J438/L438),5)</f>
        <v>0</v>
      </c>
    </row>
    <row r="439" spans="1:16" x14ac:dyDescent="0.3">
      <c r="A439" s="1"/>
      <c r="B439" s="1"/>
      <c r="C439" s="1"/>
      <c r="D439" s="1"/>
      <c r="E439" s="1"/>
      <c r="F439" s="1"/>
      <c r="G439" s="1" t="s">
        <v>396</v>
      </c>
      <c r="H439" s="1"/>
      <c r="I439" s="1"/>
      <c r="J439" s="4">
        <v>0</v>
      </c>
      <c r="K439" s="5"/>
      <c r="L439" s="4">
        <v>0</v>
      </c>
      <c r="M439" s="29"/>
      <c r="N439" s="4">
        <f t="shared" si="52"/>
        <v>0</v>
      </c>
      <c r="O439" s="5"/>
      <c r="P439" s="6">
        <f t="shared" si="53"/>
        <v>0</v>
      </c>
    </row>
    <row r="440" spans="1:16" x14ac:dyDescent="0.3">
      <c r="A440" s="1"/>
      <c r="B440" s="1"/>
      <c r="C440" s="1"/>
      <c r="D440" s="1"/>
      <c r="E440" s="1"/>
      <c r="F440" s="1"/>
      <c r="G440" s="1" t="s">
        <v>397</v>
      </c>
      <c r="H440" s="1"/>
      <c r="I440" s="1"/>
      <c r="J440" s="4">
        <v>9467.8799999999992</v>
      </c>
      <c r="K440" s="5"/>
      <c r="L440" s="4">
        <v>955.56</v>
      </c>
      <c r="M440" s="29">
        <v>1000</v>
      </c>
      <c r="N440" s="4">
        <f t="shared" si="52"/>
        <v>8512.32</v>
      </c>
      <c r="O440" s="5"/>
      <c r="P440" s="6">
        <f t="shared" si="53"/>
        <v>9.9082000000000008</v>
      </c>
    </row>
    <row r="441" spans="1:16" ht="15" thickBot="1" x14ac:dyDescent="0.35">
      <c r="A441" s="1"/>
      <c r="B441" s="1"/>
      <c r="C441" s="1"/>
      <c r="D441" s="1"/>
      <c r="E441" s="1"/>
      <c r="F441" s="1"/>
      <c r="G441" s="1" t="s">
        <v>398</v>
      </c>
      <c r="H441" s="1"/>
      <c r="I441" s="1"/>
      <c r="J441" s="7">
        <v>150</v>
      </c>
      <c r="K441" s="5"/>
      <c r="L441" s="7">
        <v>0</v>
      </c>
      <c r="M441" s="29"/>
      <c r="N441" s="7">
        <f t="shared" si="52"/>
        <v>150</v>
      </c>
      <c r="O441" s="5"/>
      <c r="P441" s="8">
        <f t="shared" si="53"/>
        <v>1</v>
      </c>
    </row>
    <row r="442" spans="1:16" x14ac:dyDescent="0.3">
      <c r="A442" s="1"/>
      <c r="B442" s="1"/>
      <c r="C442" s="1"/>
      <c r="D442" s="1"/>
      <c r="E442" s="1"/>
      <c r="F442" s="1" t="s">
        <v>399</v>
      </c>
      <c r="G442" s="1"/>
      <c r="H442" s="1"/>
      <c r="I442" s="1"/>
      <c r="J442" s="4">
        <f>ROUND(SUM(J437:J441),5)</f>
        <v>9617.8799999999992</v>
      </c>
      <c r="K442" s="5"/>
      <c r="L442" s="4">
        <f>ROUND(SUM(L437:L441),5)</f>
        <v>955.56</v>
      </c>
      <c r="M442" s="36">
        <f>ROUND(SUM(M437:M441),5)</f>
        <v>1000</v>
      </c>
      <c r="N442" s="4">
        <f t="shared" si="52"/>
        <v>8662.32</v>
      </c>
      <c r="O442" s="5"/>
      <c r="P442" s="6">
        <f t="shared" si="53"/>
        <v>10.06518</v>
      </c>
    </row>
    <row r="443" spans="1:16" x14ac:dyDescent="0.3">
      <c r="A443" s="1"/>
      <c r="B443" s="1"/>
      <c r="C443" s="1"/>
      <c r="D443" s="1"/>
      <c r="E443" s="1"/>
      <c r="F443" s="1" t="s">
        <v>400</v>
      </c>
      <c r="G443" s="1"/>
      <c r="H443" s="1"/>
      <c r="I443" s="1"/>
      <c r="J443" s="4">
        <v>0</v>
      </c>
      <c r="K443" s="5"/>
      <c r="L443" s="4">
        <v>0</v>
      </c>
      <c r="M443" s="29"/>
      <c r="N443" s="4">
        <f t="shared" si="52"/>
        <v>0</v>
      </c>
      <c r="O443" s="5"/>
      <c r="P443" s="6">
        <f t="shared" si="53"/>
        <v>0</v>
      </c>
    </row>
    <row r="444" spans="1:16" x14ac:dyDescent="0.3">
      <c r="A444" s="1"/>
      <c r="B444" s="1"/>
      <c r="C444" s="1"/>
      <c r="D444" s="1"/>
      <c r="E444" s="1"/>
      <c r="F444" s="1" t="s">
        <v>401</v>
      </c>
      <c r="G444" s="1"/>
      <c r="H444" s="1"/>
      <c r="I444" s="1"/>
      <c r="J444" s="4">
        <v>0</v>
      </c>
      <c r="K444" s="5"/>
      <c r="L444" s="4">
        <v>955.56</v>
      </c>
      <c r="M444" s="29">
        <v>1000</v>
      </c>
      <c r="N444" s="4">
        <f t="shared" si="52"/>
        <v>-955.56</v>
      </c>
      <c r="O444" s="5"/>
      <c r="P444" s="6">
        <f t="shared" si="53"/>
        <v>0</v>
      </c>
    </row>
    <row r="445" spans="1:16" x14ac:dyDescent="0.3">
      <c r="A445" s="1"/>
      <c r="B445" s="1"/>
      <c r="C445" s="1"/>
      <c r="D445" s="1"/>
      <c r="E445" s="1"/>
      <c r="F445" s="1" t="s">
        <v>402</v>
      </c>
      <c r="G445" s="1"/>
      <c r="H445" s="1"/>
      <c r="I445" s="1"/>
      <c r="J445" s="4">
        <v>16100</v>
      </c>
      <c r="K445" s="5"/>
      <c r="L445" s="4">
        <v>0</v>
      </c>
      <c r="M445" s="29"/>
      <c r="N445" s="4">
        <f t="shared" si="52"/>
        <v>16100</v>
      </c>
      <c r="O445" s="5"/>
      <c r="P445" s="6">
        <f t="shared" si="53"/>
        <v>1</v>
      </c>
    </row>
    <row r="446" spans="1:16" x14ac:dyDescent="0.3">
      <c r="A446" s="1"/>
      <c r="B446" s="1"/>
      <c r="C446" s="1"/>
      <c r="D446" s="1"/>
      <c r="E446" s="1"/>
      <c r="F446" s="1" t="s">
        <v>403</v>
      </c>
      <c r="G446" s="1"/>
      <c r="H446" s="1"/>
      <c r="I446" s="1"/>
      <c r="J446" s="4"/>
      <c r="K446" s="5"/>
      <c r="L446" s="4"/>
      <c r="M446" s="29"/>
      <c r="N446" s="4"/>
      <c r="O446" s="5"/>
      <c r="P446" s="6"/>
    </row>
    <row r="447" spans="1:16" x14ac:dyDescent="0.3">
      <c r="A447" s="1"/>
      <c r="B447" s="1"/>
      <c r="C447" s="1"/>
      <c r="D447" s="1"/>
      <c r="E447" s="1"/>
      <c r="F447" s="1"/>
      <c r="G447" s="1" t="s">
        <v>404</v>
      </c>
      <c r="H447" s="1"/>
      <c r="I447" s="1"/>
      <c r="J447" s="4">
        <v>0</v>
      </c>
      <c r="K447" s="5"/>
      <c r="L447" s="4">
        <v>0</v>
      </c>
      <c r="M447" s="29"/>
      <c r="N447" s="4">
        <f t="shared" ref="N447:N457" si="54">ROUND((J447-L447),5)</f>
        <v>0</v>
      </c>
      <c r="O447" s="5"/>
      <c r="P447" s="6">
        <f t="shared" ref="P447:P457" si="55">ROUND(IF(L447=0, IF(J447=0, 0, 1), J447/L447),5)</f>
        <v>0</v>
      </c>
    </row>
    <row r="448" spans="1:16" x14ac:dyDescent="0.3">
      <c r="A448" s="1"/>
      <c r="B448" s="1"/>
      <c r="C448" s="1"/>
      <c r="D448" s="1"/>
      <c r="E448" s="1"/>
      <c r="F448" s="1"/>
      <c r="G448" s="1" t="s">
        <v>405</v>
      </c>
      <c r="H448" s="1"/>
      <c r="I448" s="1"/>
      <c r="J448" s="4">
        <v>774.81</v>
      </c>
      <c r="K448" s="5"/>
      <c r="L448" s="4">
        <v>1911.11</v>
      </c>
      <c r="M448" s="29">
        <v>2500</v>
      </c>
      <c r="N448" s="4">
        <f t="shared" si="54"/>
        <v>-1136.3</v>
      </c>
      <c r="O448" s="5"/>
      <c r="P448" s="6">
        <f t="shared" si="55"/>
        <v>0.40542</v>
      </c>
    </row>
    <row r="449" spans="1:16" ht="15" thickBot="1" x14ac:dyDescent="0.35">
      <c r="A449" s="1"/>
      <c r="B449" s="1"/>
      <c r="C449" s="1"/>
      <c r="D449" s="1"/>
      <c r="E449" s="1"/>
      <c r="F449" s="1"/>
      <c r="G449" s="1" t="s">
        <v>404</v>
      </c>
      <c r="H449" s="1"/>
      <c r="I449" s="1"/>
      <c r="J449" s="7">
        <v>1026.6300000000001</v>
      </c>
      <c r="K449" s="5"/>
      <c r="L449" s="7">
        <v>0</v>
      </c>
      <c r="M449" s="29"/>
      <c r="N449" s="7">
        <f t="shared" si="54"/>
        <v>1026.6300000000001</v>
      </c>
      <c r="O449" s="5"/>
      <c r="P449" s="8">
        <f t="shared" si="55"/>
        <v>1</v>
      </c>
    </row>
    <row r="450" spans="1:16" x14ac:dyDescent="0.3">
      <c r="A450" s="1"/>
      <c r="B450" s="1"/>
      <c r="C450" s="1"/>
      <c r="D450" s="1"/>
      <c r="E450" s="1"/>
      <c r="F450" s="1" t="s">
        <v>406</v>
      </c>
      <c r="G450" s="1"/>
      <c r="H450" s="1"/>
      <c r="I450" s="1"/>
      <c r="J450" s="4">
        <f>ROUND(SUM(J446:J449),5)</f>
        <v>1801.44</v>
      </c>
      <c r="K450" s="5"/>
      <c r="L450" s="4">
        <f>ROUND(SUM(L446:L449),5)</f>
        <v>1911.11</v>
      </c>
      <c r="M450" s="36">
        <f>ROUND(SUM(M446:M449),5)</f>
        <v>2500</v>
      </c>
      <c r="N450" s="4">
        <f t="shared" si="54"/>
        <v>-109.67</v>
      </c>
      <c r="O450" s="5"/>
      <c r="P450" s="6">
        <f t="shared" si="55"/>
        <v>0.94260999999999995</v>
      </c>
    </row>
    <row r="451" spans="1:16" x14ac:dyDescent="0.3">
      <c r="A451" s="1"/>
      <c r="B451" s="1"/>
      <c r="C451" s="1"/>
      <c r="D451" s="1"/>
      <c r="E451" s="1"/>
      <c r="F451" s="1" t="s">
        <v>407</v>
      </c>
      <c r="G451" s="1"/>
      <c r="H451" s="1"/>
      <c r="I451" s="1"/>
      <c r="J451" s="4">
        <v>313.94</v>
      </c>
      <c r="K451" s="5"/>
      <c r="L451" s="4">
        <v>1911.11</v>
      </c>
      <c r="M451" s="29">
        <v>2000</v>
      </c>
      <c r="N451" s="4">
        <f t="shared" si="54"/>
        <v>-1597.17</v>
      </c>
      <c r="O451" s="5"/>
      <c r="P451" s="6">
        <f t="shared" si="55"/>
        <v>0.16427</v>
      </c>
    </row>
    <row r="452" spans="1:16" x14ac:dyDescent="0.3">
      <c r="A452" s="1"/>
      <c r="B452" s="1"/>
      <c r="C452" s="1"/>
      <c r="D452" s="1"/>
      <c r="E452" s="1"/>
      <c r="F452" s="1" t="s">
        <v>408</v>
      </c>
      <c r="G452" s="1"/>
      <c r="H452" s="1"/>
      <c r="I452" s="1"/>
      <c r="J452" s="4">
        <v>0</v>
      </c>
      <c r="K452" s="5"/>
      <c r="L452" s="4">
        <v>286.67</v>
      </c>
      <c r="M452" s="29">
        <v>1200</v>
      </c>
      <c r="N452" s="4">
        <f t="shared" si="54"/>
        <v>-286.67</v>
      </c>
      <c r="O452" s="5"/>
      <c r="P452" s="6">
        <f t="shared" si="55"/>
        <v>0</v>
      </c>
    </row>
    <row r="453" spans="1:16" x14ac:dyDescent="0.3">
      <c r="A453" s="1"/>
      <c r="B453" s="1"/>
      <c r="C453" s="1"/>
      <c r="D453" s="1"/>
      <c r="E453" s="1"/>
      <c r="F453" s="1" t="s">
        <v>409</v>
      </c>
      <c r="G453" s="1"/>
      <c r="H453" s="1"/>
      <c r="I453" s="1"/>
      <c r="J453" s="4">
        <v>0</v>
      </c>
      <c r="K453" s="5"/>
      <c r="L453" s="4">
        <v>0</v>
      </c>
      <c r="M453" s="29"/>
      <c r="N453" s="4">
        <f t="shared" si="54"/>
        <v>0</v>
      </c>
      <c r="O453" s="5"/>
      <c r="P453" s="6">
        <f t="shared" si="55"/>
        <v>0</v>
      </c>
    </row>
    <row r="454" spans="1:16" x14ac:dyDescent="0.3">
      <c r="A454" s="1"/>
      <c r="B454" s="1"/>
      <c r="C454" s="1"/>
      <c r="D454" s="1"/>
      <c r="E454" s="1"/>
      <c r="F454" s="1" t="s">
        <v>410</v>
      </c>
      <c r="G454" s="1"/>
      <c r="H454" s="1"/>
      <c r="I454" s="1"/>
      <c r="J454" s="4">
        <v>0</v>
      </c>
      <c r="K454" s="5"/>
      <c r="L454" s="4">
        <v>0</v>
      </c>
      <c r="M454" s="29">
        <v>1000</v>
      </c>
      <c r="N454" s="4">
        <f t="shared" si="54"/>
        <v>0</v>
      </c>
      <c r="O454" s="5"/>
      <c r="P454" s="6">
        <f t="shared" si="55"/>
        <v>0</v>
      </c>
    </row>
    <row r="455" spans="1:16" x14ac:dyDescent="0.3">
      <c r="A455" s="1"/>
      <c r="B455" s="1"/>
      <c r="C455" s="1"/>
      <c r="D455" s="1"/>
      <c r="E455" s="1"/>
      <c r="F455" s="1" t="s">
        <v>411</v>
      </c>
      <c r="G455" s="1"/>
      <c r="H455" s="1"/>
      <c r="I455" s="1"/>
      <c r="J455" s="4">
        <v>0</v>
      </c>
      <c r="K455" s="5"/>
      <c r="L455" s="4">
        <v>0</v>
      </c>
      <c r="M455" s="29"/>
      <c r="N455" s="4">
        <f t="shared" si="54"/>
        <v>0</v>
      </c>
      <c r="O455" s="5"/>
      <c r="P455" s="6">
        <f t="shared" si="55"/>
        <v>0</v>
      </c>
    </row>
    <row r="456" spans="1:16" x14ac:dyDescent="0.3">
      <c r="A456" s="1"/>
      <c r="B456" s="1"/>
      <c r="C456" s="1"/>
      <c r="D456" s="1"/>
      <c r="E456" s="1"/>
      <c r="F456" s="1" t="s">
        <v>412</v>
      </c>
      <c r="G456" s="1"/>
      <c r="H456" s="1"/>
      <c r="I456" s="1"/>
      <c r="J456" s="4">
        <v>0</v>
      </c>
      <c r="K456" s="5"/>
      <c r="L456" s="4">
        <v>0</v>
      </c>
      <c r="M456" s="29"/>
      <c r="N456" s="4">
        <f t="shared" si="54"/>
        <v>0</v>
      </c>
      <c r="O456" s="5"/>
      <c r="P456" s="6">
        <f t="shared" si="55"/>
        <v>0</v>
      </c>
    </row>
    <row r="457" spans="1:16" x14ac:dyDescent="0.3">
      <c r="A457" s="1"/>
      <c r="B457" s="1"/>
      <c r="C457" s="1"/>
      <c r="D457" s="1"/>
      <c r="E457" s="1"/>
      <c r="F457" s="1" t="s">
        <v>413</v>
      </c>
      <c r="G457" s="1"/>
      <c r="H457" s="1"/>
      <c r="I457" s="1"/>
      <c r="J457" s="4">
        <v>0</v>
      </c>
      <c r="K457" s="5"/>
      <c r="L457" s="4">
        <v>0</v>
      </c>
      <c r="M457" s="29"/>
      <c r="N457" s="4">
        <f t="shared" si="54"/>
        <v>0</v>
      </c>
      <c r="O457" s="5"/>
      <c r="P457" s="6">
        <f t="shared" si="55"/>
        <v>0</v>
      </c>
    </row>
    <row r="458" spans="1:16" x14ac:dyDescent="0.3">
      <c r="A458" s="1"/>
      <c r="B458" s="1"/>
      <c r="C458" s="1"/>
      <c r="D458" s="1"/>
      <c r="E458" s="1"/>
      <c r="F458" s="1" t="s">
        <v>414</v>
      </c>
      <c r="G458" s="1"/>
      <c r="H458" s="1"/>
      <c r="I458" s="1"/>
      <c r="J458" s="4"/>
      <c r="K458" s="5"/>
      <c r="L458" s="4"/>
      <c r="M458" s="29"/>
      <c r="N458" s="4"/>
      <c r="O458" s="5"/>
      <c r="P458" s="6"/>
    </row>
    <row r="459" spans="1:16" x14ac:dyDescent="0.3">
      <c r="A459" s="1"/>
      <c r="B459" s="1"/>
      <c r="C459" s="1"/>
      <c r="D459" s="1"/>
      <c r="E459" s="1"/>
      <c r="F459" s="1"/>
      <c r="G459" s="1" t="s">
        <v>415</v>
      </c>
      <c r="H459" s="1"/>
      <c r="I459" s="1"/>
      <c r="J459" s="4">
        <v>0</v>
      </c>
      <c r="K459" s="5"/>
      <c r="L459" s="4">
        <v>955.56</v>
      </c>
      <c r="M459" s="29">
        <v>18000</v>
      </c>
      <c r="N459" s="4">
        <f>ROUND((J459-L459),5)</f>
        <v>-955.56</v>
      </c>
      <c r="O459" s="5"/>
      <c r="P459" s="6">
        <f>ROUND(IF(L459=0, IF(J459=0, 0, 1), J459/L459),5)</f>
        <v>0</v>
      </c>
    </row>
    <row r="460" spans="1:16" x14ac:dyDescent="0.3">
      <c r="A460" s="1"/>
      <c r="B460" s="1"/>
      <c r="C460" s="1"/>
      <c r="D460" s="1"/>
      <c r="E460" s="1"/>
      <c r="F460" s="1"/>
      <c r="G460" s="1" t="s">
        <v>416</v>
      </c>
      <c r="H460" s="1"/>
      <c r="I460" s="1"/>
      <c r="J460" s="4">
        <v>0</v>
      </c>
      <c r="K460" s="5"/>
      <c r="L460" s="4">
        <v>0</v>
      </c>
      <c r="M460" s="29"/>
      <c r="N460" s="4">
        <f>ROUND((J460-L460),5)</f>
        <v>0</v>
      </c>
      <c r="O460" s="5"/>
      <c r="P460" s="6">
        <f>ROUND(IF(L460=0, IF(J460=0, 0, 1), J460/L460),5)</f>
        <v>0</v>
      </c>
    </row>
    <row r="461" spans="1:16" x14ac:dyDescent="0.3">
      <c r="A461" s="1"/>
      <c r="B461" s="1"/>
      <c r="C461" s="1"/>
      <c r="D461" s="1"/>
      <c r="E461" s="1"/>
      <c r="F461" s="1"/>
      <c r="G461" s="1" t="s">
        <v>417</v>
      </c>
      <c r="H461" s="1"/>
      <c r="I461" s="1"/>
      <c r="J461" s="4">
        <v>0</v>
      </c>
      <c r="K461" s="5"/>
      <c r="L461" s="4">
        <v>0</v>
      </c>
      <c r="M461" s="29"/>
      <c r="N461" s="4">
        <f>ROUND((J461-L461),5)</f>
        <v>0</v>
      </c>
      <c r="O461" s="5"/>
      <c r="P461" s="6">
        <f>ROUND(IF(L461=0, IF(J461=0, 0, 1), J461/L461),5)</f>
        <v>0</v>
      </c>
    </row>
    <row r="462" spans="1:16" x14ac:dyDescent="0.3">
      <c r="A462" s="1"/>
      <c r="B462" s="1"/>
      <c r="C462" s="1"/>
      <c r="D462" s="1"/>
      <c r="E462" s="1"/>
      <c r="F462" s="1"/>
      <c r="G462" s="1" t="s">
        <v>418</v>
      </c>
      <c r="H462" s="1"/>
      <c r="I462" s="1"/>
      <c r="J462" s="4">
        <v>4146.92</v>
      </c>
      <c r="K462" s="5"/>
      <c r="L462" s="4">
        <v>2866.67</v>
      </c>
      <c r="M462" s="29">
        <v>3000</v>
      </c>
      <c r="N462" s="4">
        <f>ROUND((J462-L462),5)</f>
        <v>1280.25</v>
      </c>
      <c r="O462" s="5"/>
      <c r="P462" s="6">
        <f>ROUND(IF(L462=0, IF(J462=0, 0, 1), J462/L462),5)</f>
        <v>1.4466000000000001</v>
      </c>
    </row>
    <row r="463" spans="1:16" x14ac:dyDescent="0.3">
      <c r="A463" s="1"/>
      <c r="B463" s="1"/>
      <c r="C463" s="1"/>
      <c r="D463" s="1"/>
      <c r="E463" s="1"/>
      <c r="F463" s="1"/>
      <c r="G463" s="1" t="s">
        <v>419</v>
      </c>
      <c r="H463" s="1"/>
      <c r="I463" s="1"/>
      <c r="J463" s="4">
        <v>0</v>
      </c>
      <c r="K463" s="5"/>
      <c r="L463" s="4">
        <v>0</v>
      </c>
      <c r="M463" s="29"/>
      <c r="N463" s="4">
        <f>ROUND((J463-L463),5)</f>
        <v>0</v>
      </c>
      <c r="O463" s="5"/>
      <c r="P463" s="6">
        <f>ROUND(IF(L463=0, IF(J463=0, 0, 1), J463/L463),5)</f>
        <v>0</v>
      </c>
    </row>
    <row r="464" spans="1:16" x14ac:dyDescent="0.3">
      <c r="A464" s="1"/>
      <c r="B464" s="1"/>
      <c r="C464" s="1"/>
      <c r="D464" s="1"/>
      <c r="E464" s="1"/>
      <c r="F464" s="1"/>
      <c r="G464" s="1" t="s">
        <v>420</v>
      </c>
      <c r="H464" s="1"/>
      <c r="I464" s="1"/>
      <c r="J464" s="4"/>
      <c r="K464" s="5"/>
      <c r="L464" s="4"/>
      <c r="M464" s="29"/>
      <c r="N464" s="4"/>
      <c r="O464" s="5"/>
      <c r="P464" s="6"/>
    </row>
    <row r="465" spans="1:16" x14ac:dyDescent="0.3">
      <c r="A465" s="1"/>
      <c r="B465" s="1"/>
      <c r="C465" s="1"/>
      <c r="D465" s="1"/>
      <c r="E465" s="1"/>
      <c r="F465" s="1"/>
      <c r="G465" s="1"/>
      <c r="H465" s="1" t="s">
        <v>421</v>
      </c>
      <c r="I465" s="1"/>
      <c r="J465" s="4">
        <v>0</v>
      </c>
      <c r="K465" s="5"/>
      <c r="L465" s="4">
        <v>0</v>
      </c>
      <c r="M465" s="29"/>
      <c r="N465" s="4">
        <f t="shared" ref="N465:N470" si="56">ROUND((J465-L465),5)</f>
        <v>0</v>
      </c>
      <c r="O465" s="5"/>
      <c r="P465" s="6">
        <f t="shared" ref="P465:P470" si="57">ROUND(IF(L465=0, IF(J465=0, 0, 1), J465/L465),5)</f>
        <v>0</v>
      </c>
    </row>
    <row r="466" spans="1:16" ht="15" thickBot="1" x14ac:dyDescent="0.35">
      <c r="A466" s="1"/>
      <c r="B466" s="1"/>
      <c r="C466" s="1"/>
      <c r="D466" s="1"/>
      <c r="E466" s="1"/>
      <c r="F466" s="1"/>
      <c r="G466" s="1"/>
      <c r="H466" s="1" t="s">
        <v>422</v>
      </c>
      <c r="I466" s="1"/>
      <c r="J466" s="7">
        <v>700.62</v>
      </c>
      <c r="K466" s="5"/>
      <c r="L466" s="7">
        <v>477.78</v>
      </c>
      <c r="M466" s="29">
        <v>1000</v>
      </c>
      <c r="N466" s="7">
        <f t="shared" si="56"/>
        <v>222.84</v>
      </c>
      <c r="O466" s="5"/>
      <c r="P466" s="8">
        <f t="shared" si="57"/>
        <v>1.46641</v>
      </c>
    </row>
    <row r="467" spans="1:16" x14ac:dyDescent="0.3">
      <c r="A467" s="1"/>
      <c r="B467" s="1"/>
      <c r="C467" s="1"/>
      <c r="D467" s="1"/>
      <c r="E467" s="1"/>
      <c r="F467" s="1"/>
      <c r="G467" s="1" t="s">
        <v>423</v>
      </c>
      <c r="H467" s="1"/>
      <c r="I467" s="1"/>
      <c r="J467" s="4">
        <f>ROUND(SUM(J464:J466),5)</f>
        <v>700.62</v>
      </c>
      <c r="K467" s="5"/>
      <c r="L467" s="4">
        <f>ROUND(SUM(L464:L466),5)</f>
        <v>477.78</v>
      </c>
      <c r="M467" s="36">
        <f>ROUND(SUM(M464:M466),5)</f>
        <v>1000</v>
      </c>
      <c r="N467" s="4">
        <f t="shared" si="56"/>
        <v>222.84</v>
      </c>
      <c r="O467" s="5"/>
      <c r="P467" s="6">
        <f t="shared" si="57"/>
        <v>1.46641</v>
      </c>
    </row>
    <row r="468" spans="1:16" hidden="1" x14ac:dyDescent="0.3">
      <c r="A468" s="1"/>
      <c r="B468" s="1"/>
      <c r="C468" s="1"/>
      <c r="D468" s="1"/>
      <c r="E468" s="1"/>
      <c r="F468" s="1"/>
      <c r="G468" s="1" t="s">
        <v>424</v>
      </c>
      <c r="H468" s="1"/>
      <c r="I468" s="1"/>
      <c r="J468" s="4">
        <v>0</v>
      </c>
      <c r="K468" s="5"/>
      <c r="L468" s="4">
        <v>0</v>
      </c>
      <c r="M468" s="29"/>
      <c r="N468" s="4">
        <f t="shared" si="56"/>
        <v>0</v>
      </c>
      <c r="O468" s="5"/>
      <c r="P468" s="6">
        <f t="shared" si="57"/>
        <v>0</v>
      </c>
    </row>
    <row r="469" spans="1:16" x14ac:dyDescent="0.3">
      <c r="A469" s="1"/>
      <c r="B469" s="1"/>
      <c r="C469" s="1"/>
      <c r="D469" s="1"/>
      <c r="E469" s="1"/>
      <c r="F469" s="1"/>
      <c r="G469" s="1" t="s">
        <v>425</v>
      </c>
      <c r="H469" s="1"/>
      <c r="I469" s="1"/>
      <c r="J469" s="4">
        <v>0</v>
      </c>
      <c r="K469" s="5"/>
      <c r="L469" s="4">
        <v>0</v>
      </c>
      <c r="M469" s="29"/>
      <c r="N469" s="4">
        <f t="shared" si="56"/>
        <v>0</v>
      </c>
      <c r="O469" s="5"/>
      <c r="P469" s="6">
        <f t="shared" si="57"/>
        <v>0</v>
      </c>
    </row>
    <row r="470" spans="1:16" x14ac:dyDescent="0.3">
      <c r="A470" s="1"/>
      <c r="B470" s="1"/>
      <c r="C470" s="1"/>
      <c r="D470" s="1"/>
      <c r="E470" s="1"/>
      <c r="F470" s="1"/>
      <c r="G470" s="1" t="s">
        <v>426</v>
      </c>
      <c r="H470" s="1"/>
      <c r="I470" s="1"/>
      <c r="J470" s="4">
        <v>61444.91</v>
      </c>
      <c r="K470" s="5"/>
      <c r="L470" s="4">
        <v>57333.33</v>
      </c>
      <c r="M470" s="29">
        <v>50000</v>
      </c>
      <c r="N470" s="4">
        <f t="shared" si="56"/>
        <v>4111.58</v>
      </c>
      <c r="O470" s="5"/>
      <c r="P470" s="6">
        <f t="shared" si="57"/>
        <v>1.0717099999999999</v>
      </c>
    </row>
    <row r="471" spans="1:16" x14ac:dyDescent="0.3">
      <c r="A471" s="1"/>
      <c r="B471" s="1"/>
      <c r="C471" s="1"/>
      <c r="D471" s="1"/>
      <c r="E471" s="1"/>
      <c r="F471" s="1"/>
      <c r="G471" s="1" t="s">
        <v>427</v>
      </c>
      <c r="H471" s="1"/>
      <c r="I471" s="1"/>
      <c r="J471" s="4"/>
      <c r="K471" s="5"/>
      <c r="L471" s="4"/>
      <c r="M471" s="29"/>
      <c r="N471" s="4"/>
      <c r="O471" s="5"/>
      <c r="P471" s="6"/>
    </row>
    <row r="472" spans="1:16" x14ac:dyDescent="0.3">
      <c r="A472" s="1"/>
      <c r="B472" s="1"/>
      <c r="C472" s="1"/>
      <c r="D472" s="1"/>
      <c r="E472" s="1"/>
      <c r="F472" s="1"/>
      <c r="G472" s="1"/>
      <c r="H472" s="1" t="s">
        <v>428</v>
      </c>
      <c r="I472" s="1"/>
      <c r="J472" s="4">
        <v>0</v>
      </c>
      <c r="K472" s="5"/>
      <c r="L472" s="4">
        <v>0</v>
      </c>
      <c r="M472" s="29">
        <v>300</v>
      </c>
      <c r="N472" s="4">
        <f t="shared" ref="N472:N480" si="58">ROUND((J472-L472),5)</f>
        <v>0</v>
      </c>
      <c r="O472" s="5"/>
      <c r="P472" s="6">
        <f t="shared" ref="P472:P480" si="59">ROUND(IF(L472=0, IF(J472=0, 0, 1), J472/L472),5)</f>
        <v>0</v>
      </c>
    </row>
    <row r="473" spans="1:16" ht="15" thickBot="1" x14ac:dyDescent="0.35">
      <c r="A473" s="1"/>
      <c r="B473" s="1"/>
      <c r="C473" s="1"/>
      <c r="D473" s="1"/>
      <c r="E473" s="1"/>
      <c r="F473" s="1"/>
      <c r="G473" s="1"/>
      <c r="H473" s="1" t="s">
        <v>429</v>
      </c>
      <c r="I473" s="1"/>
      <c r="J473" s="7">
        <v>1276.33</v>
      </c>
      <c r="K473" s="5"/>
      <c r="L473" s="7">
        <v>621.11</v>
      </c>
      <c r="M473" s="29">
        <v>1000</v>
      </c>
      <c r="N473" s="7">
        <f t="shared" si="58"/>
        <v>655.22</v>
      </c>
      <c r="O473" s="5"/>
      <c r="P473" s="8">
        <f t="shared" si="59"/>
        <v>2.0549200000000001</v>
      </c>
    </row>
    <row r="474" spans="1:16" x14ac:dyDescent="0.3">
      <c r="A474" s="1"/>
      <c r="B474" s="1"/>
      <c r="C474" s="1"/>
      <c r="D474" s="1"/>
      <c r="E474" s="1"/>
      <c r="F474" s="1"/>
      <c r="G474" s="1" t="s">
        <v>430</v>
      </c>
      <c r="H474" s="1"/>
      <c r="I474" s="1"/>
      <c r="J474" s="4">
        <f>ROUND(SUM(J471:J473),5)</f>
        <v>1276.33</v>
      </c>
      <c r="K474" s="5"/>
      <c r="L474" s="4">
        <f>ROUND(SUM(L471:L473),5)</f>
        <v>621.11</v>
      </c>
      <c r="M474" s="36">
        <f>ROUND(SUM(M471:M473),5)</f>
        <v>1300</v>
      </c>
      <c r="N474" s="4">
        <f t="shared" si="58"/>
        <v>655.22</v>
      </c>
      <c r="O474" s="5"/>
      <c r="P474" s="6">
        <f t="shared" si="59"/>
        <v>2.0549200000000001</v>
      </c>
    </row>
    <row r="475" spans="1:16" x14ac:dyDescent="0.3">
      <c r="A475" s="1"/>
      <c r="B475" s="1"/>
      <c r="C475" s="1"/>
      <c r="D475" s="1"/>
      <c r="E475" s="1"/>
      <c r="F475" s="1"/>
      <c r="G475" s="1" t="s">
        <v>431</v>
      </c>
      <c r="H475" s="1"/>
      <c r="I475" s="1"/>
      <c r="J475" s="4">
        <v>0</v>
      </c>
      <c r="K475" s="5"/>
      <c r="L475" s="4">
        <v>0</v>
      </c>
      <c r="M475" s="29"/>
      <c r="N475" s="4">
        <f t="shared" si="58"/>
        <v>0</v>
      </c>
      <c r="O475" s="5"/>
      <c r="P475" s="6">
        <f t="shared" si="59"/>
        <v>0</v>
      </c>
    </row>
    <row r="476" spans="1:16" x14ac:dyDescent="0.3">
      <c r="A476" s="1"/>
      <c r="B476" s="1"/>
      <c r="C476" s="1"/>
      <c r="D476" s="1"/>
      <c r="E476" s="1"/>
      <c r="F476" s="1"/>
      <c r="G476" s="1" t="s">
        <v>999</v>
      </c>
      <c r="H476" s="1"/>
      <c r="I476" s="1"/>
      <c r="J476" s="4">
        <v>2850</v>
      </c>
      <c r="K476" s="5"/>
      <c r="L476" s="4">
        <v>9555.56</v>
      </c>
      <c r="M476" s="29">
        <v>15000</v>
      </c>
      <c r="N476" s="4">
        <f t="shared" si="58"/>
        <v>-6705.56</v>
      </c>
      <c r="O476" s="5"/>
      <c r="P476" s="6">
        <f t="shared" si="59"/>
        <v>0.29826000000000003</v>
      </c>
    </row>
    <row r="477" spans="1:16" x14ac:dyDescent="0.3">
      <c r="A477" s="1"/>
      <c r="B477" s="1"/>
      <c r="C477" s="1"/>
      <c r="D477" s="1"/>
      <c r="E477" s="1"/>
      <c r="F477" s="1"/>
      <c r="G477" s="1" t="s">
        <v>432</v>
      </c>
      <c r="H477" s="1"/>
      <c r="I477" s="1"/>
      <c r="J477" s="4">
        <v>0</v>
      </c>
      <c r="K477" s="5"/>
      <c r="L477" s="4">
        <v>0</v>
      </c>
      <c r="M477" s="29"/>
      <c r="N477" s="4">
        <f t="shared" si="58"/>
        <v>0</v>
      </c>
      <c r="O477" s="5"/>
      <c r="P477" s="6">
        <f t="shared" si="59"/>
        <v>0</v>
      </c>
    </row>
    <row r="478" spans="1:16" ht="15" thickBot="1" x14ac:dyDescent="0.35">
      <c r="A478" s="1"/>
      <c r="B478" s="1"/>
      <c r="C478" s="1"/>
      <c r="D478" s="1"/>
      <c r="E478" s="1"/>
      <c r="F478" s="1"/>
      <c r="G478" s="1" t="s">
        <v>433</v>
      </c>
      <c r="H478" s="1"/>
      <c r="I478" s="1"/>
      <c r="J478" s="7">
        <v>0</v>
      </c>
      <c r="K478" s="5"/>
      <c r="L478" s="7">
        <v>0</v>
      </c>
      <c r="M478" s="29"/>
      <c r="N478" s="7">
        <f t="shared" si="58"/>
        <v>0</v>
      </c>
      <c r="O478" s="5"/>
      <c r="P478" s="8">
        <f t="shared" si="59"/>
        <v>0</v>
      </c>
    </row>
    <row r="479" spans="1:16" x14ac:dyDescent="0.3">
      <c r="A479" s="1"/>
      <c r="B479" s="1"/>
      <c r="C479" s="1"/>
      <c r="D479" s="1"/>
      <c r="E479" s="1"/>
      <c r="F479" s="1" t="s">
        <v>434</v>
      </c>
      <c r="G479" s="1"/>
      <c r="H479" s="1"/>
      <c r="I479" s="1"/>
      <c r="J479" s="4">
        <f>ROUND(SUM(J458:J463)+SUM(J467:J470)+SUM(J474:J478),5)</f>
        <v>70418.78</v>
      </c>
      <c r="K479" s="5"/>
      <c r="L479" s="4">
        <f>ROUND(SUM(L458:L463)+SUM(L467:L470)+SUM(L474:L478),5)</f>
        <v>71810.009999999995</v>
      </c>
      <c r="M479" s="36">
        <f>ROUND(SUM(M458:M463)+SUM(M467:M470)+SUM(M474:M478),5)</f>
        <v>88300</v>
      </c>
      <c r="N479" s="4">
        <f t="shared" si="58"/>
        <v>-1391.23</v>
      </c>
      <c r="O479" s="5"/>
      <c r="P479" s="6">
        <f t="shared" si="59"/>
        <v>0.98063</v>
      </c>
    </row>
    <row r="480" spans="1:16" hidden="1" x14ac:dyDescent="0.3">
      <c r="A480" s="1"/>
      <c r="B480" s="1"/>
      <c r="C480" s="1"/>
      <c r="D480" s="1"/>
      <c r="E480" s="1"/>
      <c r="F480" s="1" t="s">
        <v>435</v>
      </c>
      <c r="G480" s="1"/>
      <c r="H480" s="1"/>
      <c r="I480" s="1"/>
      <c r="J480" s="4">
        <v>0</v>
      </c>
      <c r="K480" s="5"/>
      <c r="L480" s="4">
        <v>0</v>
      </c>
      <c r="M480" s="29"/>
      <c r="N480" s="4">
        <f t="shared" si="58"/>
        <v>0</v>
      </c>
      <c r="O480" s="5"/>
      <c r="P480" s="6">
        <f t="shared" si="59"/>
        <v>0</v>
      </c>
    </row>
    <row r="481" spans="1:16" hidden="1" x14ac:dyDescent="0.3">
      <c r="A481" s="1"/>
      <c r="B481" s="1"/>
      <c r="C481" s="1"/>
      <c r="D481" s="1"/>
      <c r="E481" s="1"/>
      <c r="F481" s="1" t="s">
        <v>436</v>
      </c>
      <c r="G481" s="1"/>
      <c r="H481" s="1"/>
      <c r="I481" s="1"/>
      <c r="J481" s="4"/>
      <c r="K481" s="5"/>
      <c r="L481" s="4"/>
      <c r="M481" s="29"/>
      <c r="N481" s="4"/>
      <c r="O481" s="5"/>
      <c r="P481" s="6"/>
    </row>
    <row r="482" spans="1:16" hidden="1" x14ac:dyDescent="0.3">
      <c r="A482" s="1"/>
      <c r="B482" s="1"/>
      <c r="C482" s="1"/>
      <c r="D482" s="1"/>
      <c r="E482" s="1"/>
      <c r="F482" s="1"/>
      <c r="G482" s="1" t="s">
        <v>437</v>
      </c>
      <c r="H482" s="1"/>
      <c r="I482" s="1"/>
      <c r="J482" s="4">
        <v>0</v>
      </c>
      <c r="K482" s="5"/>
      <c r="L482" s="4">
        <v>0</v>
      </c>
      <c r="M482" s="29"/>
      <c r="N482" s="4">
        <f>ROUND((J482-L482),5)</f>
        <v>0</v>
      </c>
      <c r="O482" s="5"/>
      <c r="P482" s="6">
        <f>ROUND(IF(L482=0, IF(J482=0, 0, 1), J482/L482),5)</f>
        <v>0</v>
      </c>
    </row>
    <row r="483" spans="1:16" ht="15" hidden="1" thickBot="1" x14ac:dyDescent="0.35">
      <c r="A483" s="1"/>
      <c r="B483" s="1"/>
      <c r="C483" s="1"/>
      <c r="D483" s="1"/>
      <c r="E483" s="1"/>
      <c r="F483" s="1"/>
      <c r="G483" s="1" t="s">
        <v>438</v>
      </c>
      <c r="H483" s="1"/>
      <c r="I483" s="1"/>
      <c r="J483" s="7">
        <v>0</v>
      </c>
      <c r="K483" s="5"/>
      <c r="L483" s="7">
        <v>0</v>
      </c>
      <c r="M483" s="29"/>
      <c r="N483" s="7">
        <f>ROUND((J483-L483),5)</f>
        <v>0</v>
      </c>
      <c r="O483" s="5"/>
      <c r="P483" s="8">
        <f>ROUND(IF(L483=0, IF(J483=0, 0, 1), J483/L483),5)</f>
        <v>0</v>
      </c>
    </row>
    <row r="484" spans="1:16" hidden="1" x14ac:dyDescent="0.3">
      <c r="A484" s="1"/>
      <c r="B484" s="1"/>
      <c r="C484" s="1"/>
      <c r="D484" s="1"/>
      <c r="E484" s="1"/>
      <c r="F484" s="1" t="s">
        <v>439</v>
      </c>
      <c r="G484" s="1"/>
      <c r="H484" s="1"/>
      <c r="I484" s="1"/>
      <c r="J484" s="4">
        <f>ROUND(SUM(J481:J483),5)</f>
        <v>0</v>
      </c>
      <c r="K484" s="5"/>
      <c r="L484" s="4">
        <f>ROUND(SUM(L481:L483),5)</f>
        <v>0</v>
      </c>
      <c r="M484" s="29"/>
      <c r="N484" s="4">
        <f>ROUND((J484-L484),5)</f>
        <v>0</v>
      </c>
      <c r="O484" s="5"/>
      <c r="P484" s="6">
        <f>ROUND(IF(L484=0, IF(J484=0, 0, 1), J484/L484),5)</f>
        <v>0</v>
      </c>
    </row>
    <row r="485" spans="1:16" hidden="1" x14ac:dyDescent="0.3">
      <c r="A485" s="1"/>
      <c r="B485" s="1"/>
      <c r="C485" s="1"/>
      <c r="D485" s="1"/>
      <c r="E485" s="1"/>
      <c r="F485" s="1" t="s">
        <v>440</v>
      </c>
      <c r="G485" s="1"/>
      <c r="H485" s="1"/>
      <c r="I485" s="1"/>
      <c r="J485" s="4">
        <v>0</v>
      </c>
      <c r="K485" s="5"/>
      <c r="L485" s="4">
        <v>0</v>
      </c>
      <c r="M485" s="29"/>
      <c r="N485" s="4">
        <f>ROUND((J485-L485),5)</f>
        <v>0</v>
      </c>
      <c r="O485" s="5"/>
      <c r="P485" s="6">
        <f>ROUND(IF(L485=0, IF(J485=0, 0, 1), J485/L485),5)</f>
        <v>0</v>
      </c>
    </row>
    <row r="486" spans="1:16" hidden="1" x14ac:dyDescent="0.3">
      <c r="A486" s="1"/>
      <c r="B486" s="1"/>
      <c r="C486" s="1"/>
      <c r="D486" s="1"/>
      <c r="E486" s="1"/>
      <c r="F486" s="1" t="s">
        <v>441</v>
      </c>
      <c r="G486" s="1"/>
      <c r="H486" s="1"/>
      <c r="I486" s="1"/>
      <c r="J486" s="4"/>
      <c r="K486" s="5"/>
      <c r="L486" s="4"/>
      <c r="M486" s="29"/>
      <c r="N486" s="4"/>
      <c r="O486" s="5"/>
      <c r="P486" s="6"/>
    </row>
    <row r="487" spans="1:16" hidden="1" x14ac:dyDescent="0.3">
      <c r="A487" s="1"/>
      <c r="B487" s="1"/>
      <c r="C487" s="1"/>
      <c r="D487" s="1"/>
      <c r="E487" s="1"/>
      <c r="F487" s="1"/>
      <c r="G487" s="1" t="s">
        <v>442</v>
      </c>
      <c r="H487" s="1"/>
      <c r="I487" s="1"/>
      <c r="J487" s="4"/>
      <c r="K487" s="5"/>
      <c r="L487" s="4"/>
      <c r="M487" s="29"/>
      <c r="N487" s="4"/>
      <c r="O487" s="5"/>
      <c r="P487" s="6"/>
    </row>
    <row r="488" spans="1:16" hidden="1" x14ac:dyDescent="0.3">
      <c r="A488" s="1"/>
      <c r="B488" s="1"/>
      <c r="C488" s="1"/>
      <c r="D488" s="1"/>
      <c r="E488" s="1"/>
      <c r="F488" s="1"/>
      <c r="G488" s="1"/>
      <c r="H488" s="1" t="s">
        <v>443</v>
      </c>
      <c r="I488" s="1"/>
      <c r="J488" s="4">
        <v>0</v>
      </c>
      <c r="K488" s="5"/>
      <c r="L488" s="4">
        <v>0</v>
      </c>
      <c r="M488" s="29"/>
      <c r="N488" s="4">
        <f t="shared" ref="N488:N493" si="60">ROUND((J488-L488),5)</f>
        <v>0</v>
      </c>
      <c r="O488" s="5"/>
      <c r="P488" s="6">
        <f t="shared" ref="P488:P493" si="61">ROUND(IF(L488=0, IF(J488=0, 0, 1), J488/L488),5)</f>
        <v>0</v>
      </c>
    </row>
    <row r="489" spans="1:16" ht="15" hidden="1" thickBot="1" x14ac:dyDescent="0.35">
      <c r="A489" s="1"/>
      <c r="B489" s="1"/>
      <c r="C489" s="1"/>
      <c r="D489" s="1"/>
      <c r="E489" s="1"/>
      <c r="F489" s="1"/>
      <c r="G489" s="1"/>
      <c r="H489" s="1" t="s">
        <v>444</v>
      </c>
      <c r="I489" s="1"/>
      <c r="J489" s="7">
        <v>0</v>
      </c>
      <c r="K489" s="5"/>
      <c r="L489" s="7">
        <v>0</v>
      </c>
      <c r="M489" s="29"/>
      <c r="N489" s="7">
        <f t="shared" si="60"/>
        <v>0</v>
      </c>
      <c r="O489" s="5"/>
      <c r="P489" s="8">
        <f t="shared" si="61"/>
        <v>0</v>
      </c>
    </row>
    <row r="490" spans="1:16" hidden="1" x14ac:dyDescent="0.3">
      <c r="A490" s="1"/>
      <c r="B490" s="1"/>
      <c r="C490" s="1"/>
      <c r="D490" s="1"/>
      <c r="E490" s="1"/>
      <c r="F490" s="1"/>
      <c r="G490" s="1" t="s">
        <v>445</v>
      </c>
      <c r="H490" s="1"/>
      <c r="I490" s="1"/>
      <c r="J490" s="4">
        <f>ROUND(SUM(J487:J489),5)</f>
        <v>0</v>
      </c>
      <c r="K490" s="5"/>
      <c r="L490" s="4">
        <f>ROUND(SUM(L487:L489),5)</f>
        <v>0</v>
      </c>
      <c r="M490" s="29"/>
      <c r="N490" s="4">
        <f t="shared" si="60"/>
        <v>0</v>
      </c>
      <c r="O490" s="5"/>
      <c r="P490" s="6">
        <f t="shared" si="61"/>
        <v>0</v>
      </c>
    </row>
    <row r="491" spans="1:16" hidden="1" x14ac:dyDescent="0.3">
      <c r="A491" s="1"/>
      <c r="B491" s="1"/>
      <c r="C491" s="1"/>
      <c r="D491" s="1"/>
      <c r="E491" s="1"/>
      <c r="F491" s="1"/>
      <c r="G491" s="1" t="s">
        <v>446</v>
      </c>
      <c r="H491" s="1"/>
      <c r="I491" s="1"/>
      <c r="J491" s="4">
        <v>167.5</v>
      </c>
      <c r="K491" s="5"/>
      <c r="L491" s="4">
        <v>0</v>
      </c>
      <c r="M491" s="29"/>
      <c r="N491" s="4">
        <f t="shared" si="60"/>
        <v>167.5</v>
      </c>
      <c r="O491" s="5"/>
      <c r="P491" s="6">
        <f t="shared" si="61"/>
        <v>1</v>
      </c>
    </row>
    <row r="492" spans="1:16" hidden="1" x14ac:dyDescent="0.3">
      <c r="A492" s="1"/>
      <c r="B492" s="1"/>
      <c r="C492" s="1"/>
      <c r="D492" s="1"/>
      <c r="E492" s="1"/>
      <c r="F492" s="1"/>
      <c r="G492" s="1" t="s">
        <v>447</v>
      </c>
      <c r="H492" s="1"/>
      <c r="I492" s="1"/>
      <c r="J492" s="4">
        <v>0</v>
      </c>
      <c r="K492" s="5"/>
      <c r="L492" s="4">
        <v>0</v>
      </c>
      <c r="M492" s="29"/>
      <c r="N492" s="4">
        <f t="shared" si="60"/>
        <v>0</v>
      </c>
      <c r="O492" s="5"/>
      <c r="P492" s="6">
        <f t="shared" si="61"/>
        <v>0</v>
      </c>
    </row>
    <row r="493" spans="1:16" hidden="1" x14ac:dyDescent="0.3">
      <c r="A493" s="1"/>
      <c r="B493" s="1"/>
      <c r="C493" s="1"/>
      <c r="D493" s="1"/>
      <c r="E493" s="1"/>
      <c r="F493" s="1"/>
      <c r="G493" s="1" t="s">
        <v>448</v>
      </c>
      <c r="H493" s="1"/>
      <c r="I493" s="1"/>
      <c r="J493" s="4">
        <v>5000</v>
      </c>
      <c r="K493" s="5"/>
      <c r="L493" s="4">
        <v>0</v>
      </c>
      <c r="M493" s="29"/>
      <c r="N493" s="4">
        <f t="shared" si="60"/>
        <v>5000</v>
      </c>
      <c r="O493" s="5"/>
      <c r="P493" s="6">
        <f t="shared" si="61"/>
        <v>1</v>
      </c>
    </row>
    <row r="494" spans="1:16" hidden="1" x14ac:dyDescent="0.3">
      <c r="A494" s="1"/>
      <c r="B494" s="1"/>
      <c r="C494" s="1"/>
      <c r="D494" s="1"/>
      <c r="E494" s="1"/>
      <c r="F494" s="1"/>
      <c r="G494" s="1" t="s">
        <v>449</v>
      </c>
      <c r="H494" s="1"/>
      <c r="I494" s="1"/>
      <c r="J494" s="4"/>
      <c r="K494" s="5"/>
      <c r="L494" s="4"/>
      <c r="M494" s="29"/>
      <c r="N494" s="4"/>
      <c r="O494" s="5"/>
      <c r="P494" s="6"/>
    </row>
    <row r="495" spans="1:16" hidden="1" x14ac:dyDescent="0.3">
      <c r="A495" s="1"/>
      <c r="B495" s="1"/>
      <c r="C495" s="1"/>
      <c r="D495" s="1"/>
      <c r="E495" s="1"/>
      <c r="F495" s="1"/>
      <c r="G495" s="1"/>
      <c r="H495" s="1" t="s">
        <v>450</v>
      </c>
      <c r="I495" s="1"/>
      <c r="J495" s="4">
        <v>0</v>
      </c>
      <c r="K495" s="5"/>
      <c r="L495" s="4">
        <v>0</v>
      </c>
      <c r="M495" s="29"/>
      <c r="N495" s="4">
        <f t="shared" ref="N495:N506" si="62">ROUND((J495-L495),5)</f>
        <v>0</v>
      </c>
      <c r="O495" s="5"/>
      <c r="P495" s="6">
        <f t="shared" ref="P495:P506" si="63">ROUND(IF(L495=0, IF(J495=0, 0, 1), J495/L495),5)</f>
        <v>0</v>
      </c>
    </row>
    <row r="496" spans="1:16" hidden="1" x14ac:dyDescent="0.3">
      <c r="A496" s="1"/>
      <c r="B496" s="1"/>
      <c r="C496" s="1"/>
      <c r="D496" s="1"/>
      <c r="E496" s="1"/>
      <c r="F496" s="1"/>
      <c r="G496" s="1"/>
      <c r="H496" s="1" t="s">
        <v>451</v>
      </c>
      <c r="I496" s="1"/>
      <c r="J496" s="4">
        <v>0</v>
      </c>
      <c r="K496" s="5"/>
      <c r="L496" s="4">
        <v>0</v>
      </c>
      <c r="M496" s="29"/>
      <c r="N496" s="4">
        <f t="shared" si="62"/>
        <v>0</v>
      </c>
      <c r="O496" s="5"/>
      <c r="P496" s="6">
        <f t="shared" si="63"/>
        <v>0</v>
      </c>
    </row>
    <row r="497" spans="1:16" ht="15" hidden="1" thickBot="1" x14ac:dyDescent="0.35">
      <c r="A497" s="1"/>
      <c r="B497" s="1"/>
      <c r="C497" s="1"/>
      <c r="D497" s="1"/>
      <c r="E497" s="1"/>
      <c r="F497" s="1"/>
      <c r="G497" s="1"/>
      <c r="H497" s="1" t="s">
        <v>452</v>
      </c>
      <c r="I497" s="1"/>
      <c r="J497" s="7">
        <v>0</v>
      </c>
      <c r="K497" s="5"/>
      <c r="L497" s="7">
        <v>0</v>
      </c>
      <c r="M497" s="29"/>
      <c r="N497" s="7">
        <f t="shared" si="62"/>
        <v>0</v>
      </c>
      <c r="O497" s="5"/>
      <c r="P497" s="8">
        <f t="shared" si="63"/>
        <v>0</v>
      </c>
    </row>
    <row r="498" spans="1:16" hidden="1" x14ac:dyDescent="0.3">
      <c r="A498" s="1"/>
      <c r="B498" s="1"/>
      <c r="C498" s="1"/>
      <c r="D498" s="1"/>
      <c r="E498" s="1"/>
      <c r="F498" s="1"/>
      <c r="G498" s="1" t="s">
        <v>453</v>
      </c>
      <c r="H498" s="1"/>
      <c r="I498" s="1"/>
      <c r="J498" s="4">
        <f>ROUND(SUM(J494:J497),5)</f>
        <v>0</v>
      </c>
      <c r="K498" s="5"/>
      <c r="L498" s="4">
        <f>ROUND(SUM(L494:L497),5)</f>
        <v>0</v>
      </c>
      <c r="M498" s="29"/>
      <c r="N498" s="4">
        <f t="shared" si="62"/>
        <v>0</v>
      </c>
      <c r="O498" s="5"/>
      <c r="P498" s="6">
        <f t="shared" si="63"/>
        <v>0</v>
      </c>
    </row>
    <row r="499" spans="1:16" hidden="1" x14ac:dyDescent="0.3">
      <c r="A499" s="1"/>
      <c r="B499" s="1"/>
      <c r="C499" s="1"/>
      <c r="D499" s="1"/>
      <c r="E499" s="1"/>
      <c r="F499" s="1"/>
      <c r="G499" s="1" t="s">
        <v>454</v>
      </c>
      <c r="H499" s="1"/>
      <c r="I499" s="1"/>
      <c r="J499" s="4">
        <v>0</v>
      </c>
      <c r="K499" s="5"/>
      <c r="L499" s="4">
        <v>0</v>
      </c>
      <c r="M499" s="29"/>
      <c r="N499" s="4">
        <f t="shared" si="62"/>
        <v>0</v>
      </c>
      <c r="O499" s="5"/>
      <c r="P499" s="6">
        <f t="shared" si="63"/>
        <v>0</v>
      </c>
    </row>
    <row r="500" spans="1:16" hidden="1" x14ac:dyDescent="0.3">
      <c r="A500" s="1"/>
      <c r="B500" s="1"/>
      <c r="C500" s="1"/>
      <c r="D500" s="1"/>
      <c r="E500" s="1"/>
      <c r="F500" s="1"/>
      <c r="G500" s="1" t="s">
        <v>455</v>
      </c>
      <c r="H500" s="1"/>
      <c r="I500" s="1"/>
      <c r="J500" s="4">
        <v>0</v>
      </c>
      <c r="K500" s="5"/>
      <c r="L500" s="4">
        <v>0</v>
      </c>
      <c r="M500" s="29"/>
      <c r="N500" s="4">
        <f t="shared" si="62"/>
        <v>0</v>
      </c>
      <c r="O500" s="5"/>
      <c r="P500" s="6">
        <f t="shared" si="63"/>
        <v>0</v>
      </c>
    </row>
    <row r="501" spans="1:16" ht="15" hidden="1" thickBot="1" x14ac:dyDescent="0.35">
      <c r="A501" s="1"/>
      <c r="B501" s="1"/>
      <c r="C501" s="1"/>
      <c r="D501" s="1"/>
      <c r="E501" s="1"/>
      <c r="F501" s="1"/>
      <c r="G501" s="1" t="s">
        <v>456</v>
      </c>
      <c r="H501" s="1"/>
      <c r="I501" s="1"/>
      <c r="J501" s="7">
        <v>0</v>
      </c>
      <c r="K501" s="5"/>
      <c r="L501" s="7">
        <v>0</v>
      </c>
      <c r="M501" s="29"/>
      <c r="N501" s="7">
        <f t="shared" si="62"/>
        <v>0</v>
      </c>
      <c r="O501" s="5"/>
      <c r="P501" s="8">
        <f t="shared" si="63"/>
        <v>0</v>
      </c>
    </row>
    <row r="502" spans="1:16" hidden="1" x14ac:dyDescent="0.3">
      <c r="A502" s="1"/>
      <c r="B502" s="1"/>
      <c r="C502" s="1"/>
      <c r="D502" s="1"/>
      <c r="E502" s="1"/>
      <c r="F502" s="1" t="s">
        <v>457</v>
      </c>
      <c r="G502" s="1"/>
      <c r="H502" s="1"/>
      <c r="I502" s="1"/>
      <c r="J502" s="4">
        <f>ROUND(J486+SUM(J490:J493)+SUM(J498:J501),5)</f>
        <v>5167.5</v>
      </c>
      <c r="K502" s="5"/>
      <c r="L502" s="4">
        <f>ROUND(L486+SUM(L490:L493)+SUM(L498:L501),5)</f>
        <v>0</v>
      </c>
      <c r="M502" s="29"/>
      <c r="N502" s="4">
        <f t="shared" si="62"/>
        <v>5167.5</v>
      </c>
      <c r="O502" s="5"/>
      <c r="P502" s="6">
        <f t="shared" si="63"/>
        <v>1</v>
      </c>
    </row>
    <row r="503" spans="1:16" hidden="1" x14ac:dyDescent="0.3">
      <c r="A503" s="1"/>
      <c r="B503" s="1"/>
      <c r="C503" s="1"/>
      <c r="D503" s="1"/>
      <c r="E503" s="1"/>
      <c r="F503" s="1" t="s">
        <v>458</v>
      </c>
      <c r="G503" s="1"/>
      <c r="H503" s="1"/>
      <c r="I503" s="1"/>
      <c r="J503" s="4">
        <v>0</v>
      </c>
      <c r="K503" s="5"/>
      <c r="L503" s="4">
        <v>0</v>
      </c>
      <c r="M503" s="29"/>
      <c r="N503" s="4">
        <f t="shared" si="62"/>
        <v>0</v>
      </c>
      <c r="O503" s="5"/>
      <c r="P503" s="6">
        <f t="shared" si="63"/>
        <v>0</v>
      </c>
    </row>
    <row r="504" spans="1:16" ht="15" hidden="1" thickBot="1" x14ac:dyDescent="0.35">
      <c r="A504" s="1"/>
      <c r="B504" s="1"/>
      <c r="C504" s="1"/>
      <c r="D504" s="1"/>
      <c r="E504" s="1"/>
      <c r="F504" s="1" t="s">
        <v>459</v>
      </c>
      <c r="G504" s="1"/>
      <c r="H504" s="1"/>
      <c r="I504" s="1"/>
      <c r="J504" s="7">
        <v>0</v>
      </c>
      <c r="K504" s="5"/>
      <c r="L504" s="7">
        <v>0</v>
      </c>
      <c r="M504" s="29"/>
      <c r="N504" s="7">
        <f t="shared" si="62"/>
        <v>0</v>
      </c>
      <c r="O504" s="5"/>
      <c r="P504" s="8">
        <f t="shared" si="63"/>
        <v>0</v>
      </c>
    </row>
    <row r="505" spans="1:16" x14ac:dyDescent="0.3">
      <c r="A505" s="1"/>
      <c r="B505" s="1"/>
      <c r="C505" s="1"/>
      <c r="D505" s="1"/>
      <c r="E505" s="1" t="s">
        <v>460</v>
      </c>
      <c r="F505" s="1"/>
      <c r="G505" s="1"/>
      <c r="H505" s="1"/>
      <c r="I505" s="1"/>
      <c r="J505" s="4">
        <f>ROUND(J215+J222+J226+SUM(J282:J288)+SUM(J294:J298)+SUM(J306:J308)+J317+SUM(J327:J332)+J340+J344+J350+J358+J365+J371+J376+SUM(J392:J394)+J428+SUM(J433:J436)+SUM(J442:J445)+SUM(J450:J457)+SUM(J479:J480)+SUM(J484:J485)+SUM(J502:J504),5)</f>
        <v>418858.15</v>
      </c>
      <c r="K505" s="5"/>
      <c r="L505" s="4">
        <f>ROUND(L215+L222+L226+SUM(L282:L288)+SUM(L294:L298)+SUM(L306:L308)+L317+SUM(L327:L332)+L340+L344+L350+L358+L365+L371+L376+SUM(L392:L394)+L428+SUM(L433:L436)+SUM(L442:L445)+SUM(L450:L457)+SUM(L479:L480)+SUM(L484:L485)+SUM(L502:L504),5)</f>
        <v>494131.16</v>
      </c>
      <c r="M505" s="36">
        <f>ROUND(M215+M222+M226+SUM(M282:M288)+SUM(M294:M298)+SUM(M306:M308)+M317+SUM(M327:M332)+M340+M344+M350+M358+M365+M371+M376+SUM(M392:M394)+M428+SUM(M433:M436)+SUM(M442:M445)+SUM(M450:M457)+SUM(M479:M480)+SUM(M484:M485)+SUM(M502:M504),5)</f>
        <v>744318</v>
      </c>
      <c r="N505" s="4">
        <f t="shared" si="62"/>
        <v>-75273.009999999995</v>
      </c>
      <c r="O505" s="5"/>
      <c r="P505" s="6">
        <f t="shared" si="63"/>
        <v>0.84767000000000003</v>
      </c>
    </row>
    <row r="506" spans="1:16" x14ac:dyDescent="0.3">
      <c r="A506" s="1"/>
      <c r="B506" s="1"/>
      <c r="C506" s="1"/>
      <c r="D506" s="1"/>
      <c r="E506" s="1" t="s">
        <v>461</v>
      </c>
      <c r="F506" s="1"/>
      <c r="G506" s="1"/>
      <c r="H506" s="1"/>
      <c r="I506" s="1"/>
      <c r="J506" s="4">
        <v>459.14</v>
      </c>
      <c r="K506" s="5"/>
      <c r="L506" s="4">
        <v>0</v>
      </c>
      <c r="M506" s="29"/>
      <c r="N506" s="4">
        <f t="shared" si="62"/>
        <v>459.14</v>
      </c>
      <c r="O506" s="5"/>
      <c r="P506" s="6">
        <f t="shared" si="63"/>
        <v>1</v>
      </c>
    </row>
    <row r="507" spans="1:16" x14ac:dyDescent="0.3">
      <c r="A507" s="1"/>
      <c r="B507" s="1"/>
      <c r="C507" s="1"/>
      <c r="D507" s="1"/>
      <c r="E507" s="1" t="s">
        <v>462</v>
      </c>
      <c r="F507" s="1"/>
      <c r="G507" s="1"/>
      <c r="H507" s="1"/>
      <c r="I507" s="1"/>
      <c r="J507" s="4"/>
      <c r="K507" s="5"/>
      <c r="L507" s="4"/>
      <c r="M507" s="29"/>
      <c r="N507" s="4"/>
      <c r="O507" s="5"/>
      <c r="P507" s="6"/>
    </row>
    <row r="508" spans="1:16" x14ac:dyDescent="0.3">
      <c r="A508" s="1"/>
      <c r="B508" s="1"/>
      <c r="C508" s="1"/>
      <c r="D508" s="1"/>
      <c r="E508" s="1"/>
      <c r="F508" s="1" t="s">
        <v>463</v>
      </c>
      <c r="G508" s="1"/>
      <c r="H508" s="1"/>
      <c r="I508" s="1"/>
      <c r="J508" s="4"/>
      <c r="K508" s="5"/>
      <c r="L508" s="4"/>
      <c r="M508" s="29"/>
      <c r="N508" s="4"/>
      <c r="O508" s="5"/>
      <c r="P508" s="6"/>
    </row>
    <row r="509" spans="1:16" x14ac:dyDescent="0.3">
      <c r="A509" s="1"/>
      <c r="B509" s="1"/>
      <c r="C509" s="1"/>
      <c r="D509" s="1"/>
      <c r="E509" s="1"/>
      <c r="F509" s="1"/>
      <c r="G509" s="1" t="s">
        <v>464</v>
      </c>
      <c r="H509" s="1"/>
      <c r="I509" s="1"/>
      <c r="J509" s="4">
        <v>1606.65</v>
      </c>
      <c r="K509" s="5"/>
      <c r="L509" s="4">
        <v>0</v>
      </c>
      <c r="M509" s="29"/>
      <c r="N509" s="4">
        <f t="shared" ref="N509:N516" si="64">ROUND((J509-L509),5)</f>
        <v>1606.65</v>
      </c>
      <c r="O509" s="5"/>
      <c r="P509" s="6">
        <f t="shared" ref="P509:P516" si="65">ROUND(IF(L509=0, IF(J509=0, 0, 1), J509/L509),5)</f>
        <v>1</v>
      </c>
    </row>
    <row r="510" spans="1:16" x14ac:dyDescent="0.3">
      <c r="A510" s="1"/>
      <c r="B510" s="1"/>
      <c r="C510" s="1"/>
      <c r="D510" s="1"/>
      <c r="E510" s="1"/>
      <c r="F510" s="1"/>
      <c r="G510" s="1" t="s">
        <v>465</v>
      </c>
      <c r="H510" s="1"/>
      <c r="I510" s="1"/>
      <c r="J510" s="4">
        <v>1064.54</v>
      </c>
      <c r="K510" s="5"/>
      <c r="L510" s="4">
        <v>955.56</v>
      </c>
      <c r="M510" s="29">
        <v>1200</v>
      </c>
      <c r="N510" s="4">
        <f t="shared" si="64"/>
        <v>108.98</v>
      </c>
      <c r="O510" s="5"/>
      <c r="P510" s="6">
        <f t="shared" si="65"/>
        <v>1.11405</v>
      </c>
    </row>
    <row r="511" spans="1:16" x14ac:dyDescent="0.3">
      <c r="A511" s="1"/>
      <c r="B511" s="1"/>
      <c r="C511" s="1"/>
      <c r="D511" s="1"/>
      <c r="E511" s="1"/>
      <c r="F511" s="1"/>
      <c r="G511" s="1" t="s">
        <v>466</v>
      </c>
      <c r="H511" s="1"/>
      <c r="I511" s="1"/>
      <c r="J511" s="4">
        <v>0</v>
      </c>
      <c r="K511" s="5"/>
      <c r="L511" s="4">
        <v>0</v>
      </c>
      <c r="M511" s="29"/>
      <c r="N511" s="4">
        <f t="shared" si="64"/>
        <v>0</v>
      </c>
      <c r="O511" s="5"/>
      <c r="P511" s="6">
        <f t="shared" si="65"/>
        <v>0</v>
      </c>
    </row>
    <row r="512" spans="1:16" ht="15" thickBot="1" x14ac:dyDescent="0.35">
      <c r="A512" s="1"/>
      <c r="B512" s="1"/>
      <c r="C512" s="1"/>
      <c r="D512" s="1"/>
      <c r="E512" s="1"/>
      <c r="F512" s="1"/>
      <c r="G512" s="1" t="s">
        <v>467</v>
      </c>
      <c r="H512" s="1"/>
      <c r="I512" s="1"/>
      <c r="J512" s="7">
        <v>616.25</v>
      </c>
      <c r="K512" s="5"/>
      <c r="L512" s="7">
        <v>0</v>
      </c>
      <c r="M512" s="29"/>
      <c r="N512" s="7">
        <f t="shared" si="64"/>
        <v>616.25</v>
      </c>
      <c r="O512" s="5"/>
      <c r="P512" s="8">
        <f t="shared" si="65"/>
        <v>1</v>
      </c>
    </row>
    <row r="513" spans="1:16" x14ac:dyDescent="0.3">
      <c r="A513" s="1"/>
      <c r="B513" s="1"/>
      <c r="C513" s="1"/>
      <c r="D513" s="1"/>
      <c r="E513" s="1"/>
      <c r="F513" s="1" t="s">
        <v>468</v>
      </c>
      <c r="G513" s="1"/>
      <c r="H513" s="1"/>
      <c r="I513" s="1"/>
      <c r="J513" s="4">
        <f>ROUND(SUM(J508:J512),5)</f>
        <v>3287.44</v>
      </c>
      <c r="K513" s="5"/>
      <c r="L513" s="4">
        <f>ROUND(SUM(L508:L512),5)</f>
        <v>955.56</v>
      </c>
      <c r="M513" s="36">
        <f>ROUND(SUM(M508:M512),5)</f>
        <v>1200</v>
      </c>
      <c r="N513" s="4">
        <f t="shared" si="64"/>
        <v>2331.88</v>
      </c>
      <c r="O513" s="5"/>
      <c r="P513" s="6">
        <f t="shared" si="65"/>
        <v>3.4403299999999999</v>
      </c>
    </row>
    <row r="514" spans="1:16" x14ac:dyDescent="0.3">
      <c r="A514" s="1"/>
      <c r="B514" s="1"/>
      <c r="C514" s="1"/>
      <c r="D514" s="1"/>
      <c r="E514" s="1"/>
      <c r="F514" s="1" t="s">
        <v>469</v>
      </c>
      <c r="G514" s="1"/>
      <c r="H514" s="1"/>
      <c r="I514" s="1"/>
      <c r="J514" s="4">
        <v>0</v>
      </c>
      <c r="K514" s="5"/>
      <c r="L514" s="4">
        <v>0</v>
      </c>
      <c r="M514" s="29"/>
      <c r="N514" s="4">
        <f t="shared" si="64"/>
        <v>0</v>
      </c>
      <c r="O514" s="5"/>
      <c r="P514" s="6">
        <f t="shared" si="65"/>
        <v>0</v>
      </c>
    </row>
    <row r="515" spans="1:16" x14ac:dyDescent="0.3">
      <c r="A515" s="1"/>
      <c r="B515" s="1"/>
      <c r="C515" s="1"/>
      <c r="D515" s="1"/>
      <c r="E515" s="1"/>
      <c r="F515" s="1" t="s">
        <v>470</v>
      </c>
      <c r="G515" s="1"/>
      <c r="H515" s="1"/>
      <c r="I515" s="1"/>
      <c r="J515" s="4">
        <v>3451.09</v>
      </c>
      <c r="K515" s="5"/>
      <c r="L515" s="4">
        <v>955.56</v>
      </c>
      <c r="M515" s="29">
        <v>1760</v>
      </c>
      <c r="N515" s="4">
        <f t="shared" si="64"/>
        <v>2495.5300000000002</v>
      </c>
      <c r="O515" s="5"/>
      <c r="P515" s="6">
        <f t="shared" si="65"/>
        <v>3.6115900000000001</v>
      </c>
    </row>
    <row r="516" spans="1:16" x14ac:dyDescent="0.3">
      <c r="A516" s="1"/>
      <c r="B516" s="1"/>
      <c r="C516" s="1"/>
      <c r="D516" s="1"/>
      <c r="E516" s="1"/>
      <c r="F516" s="1" t="s">
        <v>471</v>
      </c>
      <c r="G516" s="1"/>
      <c r="H516" s="1"/>
      <c r="I516" s="1"/>
      <c r="J516" s="4">
        <v>0</v>
      </c>
      <c r="K516" s="5"/>
      <c r="L516" s="4">
        <v>0</v>
      </c>
      <c r="M516" s="29">
        <v>1000</v>
      </c>
      <c r="N516" s="4">
        <f t="shared" si="64"/>
        <v>0</v>
      </c>
      <c r="O516" s="5"/>
      <c r="P516" s="6">
        <f t="shared" si="65"/>
        <v>0</v>
      </c>
    </row>
    <row r="517" spans="1:16" x14ac:dyDescent="0.3">
      <c r="A517" s="1"/>
      <c r="B517" s="1"/>
      <c r="C517" s="1"/>
      <c r="D517" s="1"/>
      <c r="E517" s="1"/>
      <c r="F517" s="1" t="s">
        <v>472</v>
      </c>
      <c r="G517" s="1"/>
      <c r="H517" s="1"/>
      <c r="I517" s="1"/>
      <c r="J517" s="4"/>
      <c r="K517" s="5"/>
      <c r="L517" s="4"/>
      <c r="M517" s="29"/>
      <c r="N517" s="4"/>
      <c r="O517" s="5"/>
      <c r="P517" s="6"/>
    </row>
    <row r="518" spans="1:16" x14ac:dyDescent="0.3">
      <c r="A518" s="1"/>
      <c r="B518" s="1"/>
      <c r="C518" s="1"/>
      <c r="D518" s="1"/>
      <c r="E518" s="1"/>
      <c r="F518" s="1"/>
      <c r="G518" s="1" t="s">
        <v>473</v>
      </c>
      <c r="H518" s="1"/>
      <c r="I518" s="1"/>
      <c r="J518" s="4"/>
      <c r="K518" s="5"/>
      <c r="L518" s="4"/>
      <c r="M518" s="29"/>
      <c r="N518" s="4"/>
      <c r="O518" s="5"/>
      <c r="P518" s="6"/>
    </row>
    <row r="519" spans="1:16" x14ac:dyDescent="0.3">
      <c r="A519" s="1"/>
      <c r="B519" s="1"/>
      <c r="C519" s="1"/>
      <c r="D519" s="1"/>
      <c r="E519" s="1"/>
      <c r="F519" s="1"/>
      <c r="G519" s="1"/>
      <c r="H519" s="1" t="s">
        <v>474</v>
      </c>
      <c r="I519" s="1"/>
      <c r="J519" s="4">
        <v>0</v>
      </c>
      <c r="K519" s="5"/>
      <c r="L519" s="4">
        <v>0</v>
      </c>
      <c r="M519" s="29"/>
      <c r="N519" s="4">
        <f t="shared" ref="N519:N527" si="66">ROUND((J519-L519),5)</f>
        <v>0</v>
      </c>
      <c r="O519" s="5"/>
      <c r="P519" s="6">
        <f t="shared" ref="P519:P527" si="67">ROUND(IF(L519=0, IF(J519=0, 0, 1), J519/L519),5)</f>
        <v>0</v>
      </c>
    </row>
    <row r="520" spans="1:16" x14ac:dyDescent="0.3">
      <c r="A520" s="1"/>
      <c r="B520" s="1"/>
      <c r="C520" s="1"/>
      <c r="D520" s="1"/>
      <c r="E520" s="1"/>
      <c r="F520" s="1"/>
      <c r="G520" s="1"/>
      <c r="H520" s="1" t="s">
        <v>475</v>
      </c>
      <c r="I520" s="1"/>
      <c r="J520" s="4">
        <v>0</v>
      </c>
      <c r="K520" s="5"/>
      <c r="L520" s="4">
        <v>0</v>
      </c>
      <c r="M520" s="29"/>
      <c r="N520" s="4">
        <f t="shared" si="66"/>
        <v>0</v>
      </c>
      <c r="O520" s="5"/>
      <c r="P520" s="6">
        <f t="shared" si="67"/>
        <v>0</v>
      </c>
    </row>
    <row r="521" spans="1:16" x14ac:dyDescent="0.3">
      <c r="A521" s="1"/>
      <c r="B521" s="1"/>
      <c r="C521" s="1"/>
      <c r="D521" s="1"/>
      <c r="E521" s="1"/>
      <c r="F521" s="1"/>
      <c r="G521" s="1"/>
      <c r="H521" s="1" t="s">
        <v>476</v>
      </c>
      <c r="I521" s="1"/>
      <c r="J521" s="4">
        <v>0</v>
      </c>
      <c r="K521" s="5"/>
      <c r="L521" s="4">
        <v>0</v>
      </c>
      <c r="M521" s="29"/>
      <c r="N521" s="4">
        <f t="shared" si="66"/>
        <v>0</v>
      </c>
      <c r="O521" s="5"/>
      <c r="P521" s="6">
        <f t="shared" si="67"/>
        <v>0</v>
      </c>
    </row>
    <row r="522" spans="1:16" x14ac:dyDescent="0.3">
      <c r="A522" s="1"/>
      <c r="B522" s="1"/>
      <c r="C522" s="1"/>
      <c r="D522" s="1"/>
      <c r="E522" s="1"/>
      <c r="F522" s="1"/>
      <c r="G522" s="1"/>
      <c r="H522" s="1" t="s">
        <v>477</v>
      </c>
      <c r="I522" s="1"/>
      <c r="J522" s="4">
        <v>0</v>
      </c>
      <c r="K522" s="5"/>
      <c r="L522" s="4">
        <v>0</v>
      </c>
      <c r="M522" s="29"/>
      <c r="N522" s="4">
        <f t="shared" si="66"/>
        <v>0</v>
      </c>
      <c r="O522" s="5"/>
      <c r="P522" s="6">
        <f t="shared" si="67"/>
        <v>0</v>
      </c>
    </row>
    <row r="523" spans="1:16" ht="15" thickBot="1" x14ac:dyDescent="0.35">
      <c r="A523" s="1"/>
      <c r="B523" s="1"/>
      <c r="C523" s="1"/>
      <c r="D523" s="1"/>
      <c r="E523" s="1"/>
      <c r="F523" s="1"/>
      <c r="G523" s="1"/>
      <c r="H523" s="1" t="s">
        <v>478</v>
      </c>
      <c r="I523" s="1"/>
      <c r="J523" s="7">
        <v>0</v>
      </c>
      <c r="K523" s="5"/>
      <c r="L523" s="7">
        <v>0</v>
      </c>
      <c r="M523" s="29"/>
      <c r="N523" s="7">
        <f t="shared" si="66"/>
        <v>0</v>
      </c>
      <c r="O523" s="5"/>
      <c r="P523" s="8">
        <f t="shared" si="67"/>
        <v>0</v>
      </c>
    </row>
    <row r="524" spans="1:16" x14ac:dyDescent="0.3">
      <c r="A524" s="1"/>
      <c r="B524" s="1"/>
      <c r="C524" s="1"/>
      <c r="D524" s="1"/>
      <c r="E524" s="1"/>
      <c r="F524" s="1"/>
      <c r="G524" s="1" t="s">
        <v>479</v>
      </c>
      <c r="H524" s="1"/>
      <c r="I524" s="1"/>
      <c r="J524" s="4">
        <f>ROUND(SUM(J518:J523),5)</f>
        <v>0</v>
      </c>
      <c r="K524" s="5"/>
      <c r="L524" s="4">
        <f>ROUND(SUM(L518:L523),5)</f>
        <v>0</v>
      </c>
      <c r="M524" s="29"/>
      <c r="N524" s="4">
        <f t="shared" si="66"/>
        <v>0</v>
      </c>
      <c r="O524" s="5"/>
      <c r="P524" s="6">
        <f t="shared" si="67"/>
        <v>0</v>
      </c>
    </row>
    <row r="525" spans="1:16" ht="15" thickBot="1" x14ac:dyDescent="0.35">
      <c r="A525" s="1"/>
      <c r="B525" s="1"/>
      <c r="C525" s="1"/>
      <c r="D525" s="1"/>
      <c r="E525" s="1"/>
      <c r="F525" s="1"/>
      <c r="G525" s="1" t="s">
        <v>480</v>
      </c>
      <c r="H525" s="1"/>
      <c r="I525" s="1"/>
      <c r="J525" s="7">
        <v>0</v>
      </c>
      <c r="K525" s="5"/>
      <c r="L525" s="7">
        <v>0</v>
      </c>
      <c r="M525" s="29"/>
      <c r="N525" s="7">
        <f t="shared" si="66"/>
        <v>0</v>
      </c>
      <c r="O525" s="5"/>
      <c r="P525" s="8">
        <f t="shared" si="67"/>
        <v>0</v>
      </c>
    </row>
    <row r="526" spans="1:16" x14ac:dyDescent="0.3">
      <c r="A526" s="1"/>
      <c r="B526" s="1"/>
      <c r="C526" s="1"/>
      <c r="D526" s="1"/>
      <c r="E526" s="1"/>
      <c r="F526" s="1" t="s">
        <v>481</v>
      </c>
      <c r="G526" s="1"/>
      <c r="H526" s="1"/>
      <c r="I526" s="1"/>
      <c r="J526" s="4">
        <f>ROUND(J517+SUM(J524:J525),5)</f>
        <v>0</v>
      </c>
      <c r="K526" s="5"/>
      <c r="L526" s="4">
        <f>ROUND(L517+SUM(L524:L525),5)</f>
        <v>0</v>
      </c>
      <c r="M526" s="29"/>
      <c r="N526" s="4">
        <f t="shared" si="66"/>
        <v>0</v>
      </c>
      <c r="O526" s="5"/>
      <c r="P526" s="6">
        <f t="shared" si="67"/>
        <v>0</v>
      </c>
    </row>
    <row r="527" spans="1:16" x14ac:dyDescent="0.3">
      <c r="A527" s="1"/>
      <c r="B527" s="1"/>
      <c r="C527" s="1"/>
      <c r="D527" s="1"/>
      <c r="E527" s="1"/>
      <c r="F527" s="1" t="s">
        <v>482</v>
      </c>
      <c r="G527" s="1"/>
      <c r="H527" s="1"/>
      <c r="I527" s="1"/>
      <c r="J527" s="4">
        <v>0</v>
      </c>
      <c r="K527" s="5"/>
      <c r="L527" s="4">
        <v>0</v>
      </c>
      <c r="M527" s="29"/>
      <c r="N527" s="4">
        <f t="shared" si="66"/>
        <v>0</v>
      </c>
      <c r="O527" s="5"/>
      <c r="P527" s="6">
        <f t="shared" si="67"/>
        <v>0</v>
      </c>
    </row>
    <row r="528" spans="1:16" x14ac:dyDescent="0.3">
      <c r="A528" s="1"/>
      <c r="B528" s="1"/>
      <c r="C528" s="1"/>
      <c r="D528" s="1"/>
      <c r="E528" s="1"/>
      <c r="F528" s="1" t="s">
        <v>483</v>
      </c>
      <c r="G528" s="1"/>
      <c r="H528" s="1"/>
      <c r="I528" s="1"/>
      <c r="J528" s="4"/>
      <c r="K528" s="5"/>
      <c r="L528" s="4"/>
      <c r="M528" s="29"/>
      <c r="N528" s="4"/>
      <c r="O528" s="5"/>
      <c r="P528" s="6"/>
    </row>
    <row r="529" spans="1:16" x14ac:dyDescent="0.3">
      <c r="A529" s="1"/>
      <c r="B529" s="1"/>
      <c r="C529" s="1"/>
      <c r="D529" s="1"/>
      <c r="E529" s="1"/>
      <c r="F529" s="1"/>
      <c r="G529" s="1" t="s">
        <v>484</v>
      </c>
      <c r="H529" s="1"/>
      <c r="I529" s="1"/>
      <c r="J529" s="4"/>
      <c r="K529" s="5"/>
      <c r="L529" s="4"/>
      <c r="M529" s="29"/>
      <c r="N529" s="4"/>
      <c r="O529" s="5"/>
      <c r="P529" s="6"/>
    </row>
    <row r="530" spans="1:16" x14ac:dyDescent="0.3">
      <c r="A530" s="1"/>
      <c r="B530" s="1"/>
      <c r="C530" s="1"/>
      <c r="D530" s="1"/>
      <c r="E530" s="1"/>
      <c r="F530" s="1"/>
      <c r="G530" s="1"/>
      <c r="H530" s="1" t="s">
        <v>485</v>
      </c>
      <c r="I530" s="1"/>
      <c r="J530" s="4">
        <v>0</v>
      </c>
      <c r="K530" s="5"/>
      <c r="L530" s="4">
        <v>0</v>
      </c>
      <c r="M530" s="29"/>
      <c r="N530" s="4">
        <f t="shared" ref="N530:N536" si="68">ROUND((J530-L530),5)</f>
        <v>0</v>
      </c>
      <c r="O530" s="5"/>
      <c r="P530" s="6">
        <f t="shared" ref="P530:P536" si="69">ROUND(IF(L530=0, IF(J530=0, 0, 1), J530/L530),5)</f>
        <v>0</v>
      </c>
    </row>
    <row r="531" spans="1:16" x14ac:dyDescent="0.3">
      <c r="A531" s="1"/>
      <c r="B531" s="1"/>
      <c r="C531" s="1"/>
      <c r="D531" s="1"/>
      <c r="E531" s="1"/>
      <c r="F531" s="1"/>
      <c r="G531" s="1"/>
      <c r="H531" s="1" t="s">
        <v>486</v>
      </c>
      <c r="I531" s="1"/>
      <c r="J531" s="4">
        <v>0</v>
      </c>
      <c r="K531" s="5"/>
      <c r="L531" s="4">
        <v>9555.56</v>
      </c>
      <c r="M531" s="29">
        <v>2400</v>
      </c>
      <c r="N531" s="4">
        <f t="shared" si="68"/>
        <v>-9555.56</v>
      </c>
      <c r="O531" s="5"/>
      <c r="P531" s="6">
        <f t="shared" si="69"/>
        <v>0</v>
      </c>
    </row>
    <row r="532" spans="1:16" x14ac:dyDescent="0.3">
      <c r="A532" s="1"/>
      <c r="B532" s="1"/>
      <c r="C532" s="1"/>
      <c r="D532" s="1"/>
      <c r="E532" s="1"/>
      <c r="F532" s="1"/>
      <c r="G532" s="1"/>
      <c r="H532" s="1" t="s">
        <v>487</v>
      </c>
      <c r="I532" s="1"/>
      <c r="J532" s="4">
        <v>0</v>
      </c>
      <c r="K532" s="5"/>
      <c r="L532" s="4">
        <v>477.78</v>
      </c>
      <c r="M532" s="29">
        <v>500</v>
      </c>
      <c r="N532" s="4">
        <f t="shared" si="68"/>
        <v>-477.78</v>
      </c>
      <c r="O532" s="5"/>
      <c r="P532" s="6">
        <f t="shared" si="69"/>
        <v>0</v>
      </c>
    </row>
    <row r="533" spans="1:16" x14ac:dyDescent="0.3">
      <c r="A533" s="1"/>
      <c r="B533" s="1"/>
      <c r="C533" s="1"/>
      <c r="D533" s="1"/>
      <c r="E533" s="1"/>
      <c r="F533" s="1"/>
      <c r="G533" s="1"/>
      <c r="H533" s="1" t="s">
        <v>488</v>
      </c>
      <c r="I533" s="1"/>
      <c r="J533" s="4">
        <v>0</v>
      </c>
      <c r="K533" s="5"/>
      <c r="L533" s="4">
        <v>0</v>
      </c>
      <c r="M533" s="29"/>
      <c r="N533" s="4">
        <f t="shared" si="68"/>
        <v>0</v>
      </c>
      <c r="O533" s="5"/>
      <c r="P533" s="6">
        <f t="shared" si="69"/>
        <v>0</v>
      </c>
    </row>
    <row r="534" spans="1:16" x14ac:dyDescent="0.3">
      <c r="A534" s="1"/>
      <c r="B534" s="1"/>
      <c r="C534" s="1"/>
      <c r="D534" s="1"/>
      <c r="E534" s="1"/>
      <c r="F534" s="1"/>
      <c r="G534" s="1"/>
      <c r="H534" s="1" t="s">
        <v>489</v>
      </c>
      <c r="I534" s="1"/>
      <c r="J534" s="4">
        <v>0</v>
      </c>
      <c r="K534" s="5"/>
      <c r="L534" s="4">
        <v>0</v>
      </c>
      <c r="M534" s="29"/>
      <c r="N534" s="4">
        <f t="shared" si="68"/>
        <v>0</v>
      </c>
      <c r="O534" s="5"/>
      <c r="P534" s="6">
        <f t="shared" si="69"/>
        <v>0</v>
      </c>
    </row>
    <row r="535" spans="1:16" ht="15" thickBot="1" x14ac:dyDescent="0.35">
      <c r="A535" s="1"/>
      <c r="B535" s="1"/>
      <c r="C535" s="1"/>
      <c r="D535" s="1"/>
      <c r="E535" s="1"/>
      <c r="F535" s="1"/>
      <c r="G535" s="1"/>
      <c r="H535" s="1" t="s">
        <v>490</v>
      </c>
      <c r="I535" s="1"/>
      <c r="J535" s="7">
        <v>0</v>
      </c>
      <c r="K535" s="5"/>
      <c r="L535" s="7">
        <v>0</v>
      </c>
      <c r="M535" s="29"/>
      <c r="N535" s="7">
        <f t="shared" si="68"/>
        <v>0</v>
      </c>
      <c r="O535" s="5"/>
      <c r="P535" s="8">
        <f t="shared" si="69"/>
        <v>0</v>
      </c>
    </row>
    <row r="536" spans="1:16" x14ac:dyDescent="0.3">
      <c r="A536" s="1"/>
      <c r="B536" s="1"/>
      <c r="C536" s="1"/>
      <c r="D536" s="1"/>
      <c r="E536" s="1"/>
      <c r="F536" s="1"/>
      <c r="G536" s="1" t="s">
        <v>491</v>
      </c>
      <c r="H536" s="1"/>
      <c r="I536" s="1"/>
      <c r="J536" s="4">
        <f>ROUND(SUM(J529:J535),5)</f>
        <v>0</v>
      </c>
      <c r="K536" s="5"/>
      <c r="L536" s="4">
        <f>ROUND(SUM(L529:L535),5)</f>
        <v>10033.34</v>
      </c>
      <c r="M536" s="36">
        <f>ROUND(SUM(M529:M535),5)</f>
        <v>2900</v>
      </c>
      <c r="N536" s="4">
        <f t="shared" si="68"/>
        <v>-10033.34</v>
      </c>
      <c r="O536" s="5"/>
      <c r="P536" s="6">
        <f t="shared" si="69"/>
        <v>0</v>
      </c>
    </row>
    <row r="537" spans="1:16" x14ac:dyDescent="0.3">
      <c r="A537" s="1"/>
      <c r="B537" s="1"/>
      <c r="C537" s="1"/>
      <c r="D537" s="1"/>
      <c r="E537" s="1"/>
      <c r="F537" s="1"/>
      <c r="G537" s="1" t="s">
        <v>492</v>
      </c>
      <c r="H537" s="1"/>
      <c r="I537" s="1"/>
      <c r="J537" s="4"/>
      <c r="K537" s="5"/>
      <c r="L537" s="4"/>
      <c r="M537" s="29"/>
      <c r="N537" s="4"/>
      <c r="O537" s="5"/>
      <c r="P537" s="6"/>
    </row>
    <row r="538" spans="1:16" x14ac:dyDescent="0.3">
      <c r="A538" s="1"/>
      <c r="B538" s="1"/>
      <c r="C538" s="1"/>
      <c r="D538" s="1"/>
      <c r="E538" s="1"/>
      <c r="F538" s="1"/>
      <c r="G538" s="1"/>
      <c r="H538" s="1" t="s">
        <v>493</v>
      </c>
      <c r="I538" s="1"/>
      <c r="J538" s="4">
        <v>0</v>
      </c>
      <c r="K538" s="5"/>
      <c r="L538" s="4">
        <v>0</v>
      </c>
      <c r="M538" s="29">
        <v>10868</v>
      </c>
      <c r="N538" s="4">
        <f t="shared" ref="N538:N548" si="70">ROUND((J538-L538),5)</f>
        <v>0</v>
      </c>
      <c r="O538" s="5"/>
      <c r="P538" s="6">
        <f t="shared" ref="P538:P548" si="71">ROUND(IF(L538=0, IF(J538=0, 0, 1), J538/L538),5)</f>
        <v>0</v>
      </c>
    </row>
    <row r="539" spans="1:16" x14ac:dyDescent="0.3">
      <c r="A539" s="1"/>
      <c r="B539" s="1"/>
      <c r="C539" s="1"/>
      <c r="D539" s="1"/>
      <c r="E539" s="1"/>
      <c r="F539" s="1"/>
      <c r="G539" s="1"/>
      <c r="H539" s="1" t="s">
        <v>1000</v>
      </c>
      <c r="I539" s="1"/>
      <c r="J539" s="4">
        <v>1515.27</v>
      </c>
      <c r="K539" s="5"/>
      <c r="L539" s="4">
        <v>37266.67</v>
      </c>
      <c r="M539" s="29">
        <v>19060</v>
      </c>
      <c r="N539" s="4">
        <f t="shared" si="70"/>
        <v>-35751.4</v>
      </c>
      <c r="O539" s="5"/>
      <c r="P539" s="6">
        <f t="shared" si="71"/>
        <v>4.0660000000000002E-2</v>
      </c>
    </row>
    <row r="540" spans="1:16" x14ac:dyDescent="0.3">
      <c r="A540" s="1"/>
      <c r="B540" s="1"/>
      <c r="C540" s="1"/>
      <c r="D540" s="1"/>
      <c r="E540" s="1"/>
      <c r="F540" s="1"/>
      <c r="G540" s="1"/>
      <c r="H540" s="1" t="s">
        <v>494</v>
      </c>
      <c r="I540" s="1"/>
      <c r="J540" s="4">
        <v>0</v>
      </c>
      <c r="K540" s="5"/>
      <c r="L540" s="4">
        <v>0</v>
      </c>
      <c r="M540" s="29"/>
      <c r="N540" s="4">
        <f t="shared" si="70"/>
        <v>0</v>
      </c>
      <c r="O540" s="5"/>
      <c r="P540" s="6">
        <f t="shared" si="71"/>
        <v>0</v>
      </c>
    </row>
    <row r="541" spans="1:16" x14ac:dyDescent="0.3">
      <c r="A541" s="1"/>
      <c r="B541" s="1"/>
      <c r="C541" s="1"/>
      <c r="D541" s="1"/>
      <c r="E541" s="1"/>
      <c r="F541" s="1"/>
      <c r="G541" s="1"/>
      <c r="H541" s="1" t="s">
        <v>1005</v>
      </c>
      <c r="I541" s="1"/>
      <c r="J541" s="4">
        <v>0</v>
      </c>
      <c r="K541" s="5"/>
      <c r="L541" s="4">
        <v>0</v>
      </c>
      <c r="M541" s="29"/>
      <c r="N541" s="4">
        <f t="shared" si="70"/>
        <v>0</v>
      </c>
      <c r="O541" s="5"/>
      <c r="P541" s="6">
        <f t="shared" si="71"/>
        <v>0</v>
      </c>
    </row>
    <row r="542" spans="1:16" x14ac:dyDescent="0.3">
      <c r="A542" s="1"/>
      <c r="B542" s="1"/>
      <c r="C542" s="1"/>
      <c r="D542" s="1"/>
      <c r="E542" s="1"/>
      <c r="F542" s="1"/>
      <c r="G542" s="1"/>
      <c r="H542" s="1" t="s">
        <v>495</v>
      </c>
      <c r="I542" s="1"/>
      <c r="J542" s="4">
        <v>0</v>
      </c>
      <c r="K542" s="5"/>
      <c r="L542" s="4">
        <v>0</v>
      </c>
      <c r="M542" s="29"/>
      <c r="N542" s="4">
        <f t="shared" si="70"/>
        <v>0</v>
      </c>
      <c r="O542" s="5"/>
      <c r="P542" s="6">
        <f t="shared" si="71"/>
        <v>0</v>
      </c>
    </row>
    <row r="543" spans="1:16" x14ac:dyDescent="0.3">
      <c r="A543" s="1"/>
      <c r="B543" s="1"/>
      <c r="C543" s="1"/>
      <c r="D543" s="1"/>
      <c r="E543" s="1"/>
      <c r="F543" s="1"/>
      <c r="G543" s="1"/>
      <c r="H543" s="1" t="s">
        <v>496</v>
      </c>
      <c r="I543" s="1"/>
      <c r="J543" s="4">
        <v>0</v>
      </c>
      <c r="K543" s="5"/>
      <c r="L543" s="4">
        <v>0</v>
      </c>
      <c r="M543" s="29"/>
      <c r="N543" s="4">
        <f t="shared" si="70"/>
        <v>0</v>
      </c>
      <c r="O543" s="5"/>
      <c r="P543" s="6">
        <f t="shared" si="71"/>
        <v>0</v>
      </c>
    </row>
    <row r="544" spans="1:16" x14ac:dyDescent="0.3">
      <c r="A544" s="1"/>
      <c r="B544" s="1"/>
      <c r="C544" s="1"/>
      <c r="D544" s="1"/>
      <c r="E544" s="1"/>
      <c r="F544" s="1"/>
      <c r="G544" s="1"/>
      <c r="H544" s="1" t="s">
        <v>497</v>
      </c>
      <c r="I544" s="1"/>
      <c r="J544" s="4">
        <v>0</v>
      </c>
      <c r="K544" s="5"/>
      <c r="L544" s="4">
        <v>0</v>
      </c>
      <c r="M544" s="29"/>
      <c r="N544" s="4">
        <f t="shared" si="70"/>
        <v>0</v>
      </c>
      <c r="O544" s="5"/>
      <c r="P544" s="6">
        <f t="shared" si="71"/>
        <v>0</v>
      </c>
    </row>
    <row r="545" spans="1:16" ht="15" thickBot="1" x14ac:dyDescent="0.35">
      <c r="A545" s="1"/>
      <c r="B545" s="1"/>
      <c r="C545" s="1"/>
      <c r="D545" s="1"/>
      <c r="E545" s="1"/>
      <c r="F545" s="1"/>
      <c r="G545" s="1"/>
      <c r="H545" s="1" t="s">
        <v>498</v>
      </c>
      <c r="I545" s="1"/>
      <c r="J545" s="7">
        <v>0</v>
      </c>
      <c r="K545" s="5"/>
      <c r="L545" s="7">
        <v>0</v>
      </c>
      <c r="M545" s="29"/>
      <c r="N545" s="7">
        <f t="shared" si="70"/>
        <v>0</v>
      </c>
      <c r="O545" s="5"/>
      <c r="P545" s="8">
        <f t="shared" si="71"/>
        <v>0</v>
      </c>
    </row>
    <row r="546" spans="1:16" x14ac:dyDescent="0.3">
      <c r="A546" s="1"/>
      <c r="B546" s="1"/>
      <c r="C546" s="1"/>
      <c r="D546" s="1"/>
      <c r="E546" s="1"/>
      <c r="F546" s="1"/>
      <c r="G546" s="1" t="s">
        <v>499</v>
      </c>
      <c r="H546" s="1"/>
      <c r="I546" s="1"/>
      <c r="J546" s="4">
        <f>ROUND(SUM(J537:J545),5)</f>
        <v>1515.27</v>
      </c>
      <c r="K546" s="5"/>
      <c r="L546" s="4">
        <f>ROUND(SUM(L537:L545),5)</f>
        <v>37266.67</v>
      </c>
      <c r="M546" s="36">
        <f>ROUND(SUM(M537:M545),5)</f>
        <v>29928</v>
      </c>
      <c r="N546" s="4">
        <f t="shared" si="70"/>
        <v>-35751.4</v>
      </c>
      <c r="O546" s="5"/>
      <c r="P546" s="6">
        <f t="shared" si="71"/>
        <v>4.0660000000000002E-2</v>
      </c>
    </row>
    <row r="547" spans="1:16" ht="15" thickBot="1" x14ac:dyDescent="0.35">
      <c r="A547" s="1"/>
      <c r="B547" s="1"/>
      <c r="C547" s="1"/>
      <c r="D547" s="1"/>
      <c r="E547" s="1"/>
      <c r="F547" s="1"/>
      <c r="G547" s="1" t="s">
        <v>500</v>
      </c>
      <c r="H547" s="1"/>
      <c r="I547" s="1"/>
      <c r="J547" s="7">
        <v>0</v>
      </c>
      <c r="K547" s="5"/>
      <c r="L547" s="7">
        <v>0</v>
      </c>
      <c r="M547" s="29"/>
      <c r="N547" s="7">
        <f t="shared" si="70"/>
        <v>0</v>
      </c>
      <c r="O547" s="5"/>
      <c r="P547" s="8">
        <f t="shared" si="71"/>
        <v>0</v>
      </c>
    </row>
    <row r="548" spans="1:16" x14ac:dyDescent="0.3">
      <c r="A548" s="1"/>
      <c r="B548" s="1"/>
      <c r="C548" s="1"/>
      <c r="D548" s="1"/>
      <c r="E548" s="1"/>
      <c r="F548" s="1" t="s">
        <v>501</v>
      </c>
      <c r="G548" s="1"/>
      <c r="H548" s="1"/>
      <c r="I548" s="1"/>
      <c r="J548" s="4">
        <f>ROUND(J528+J536+SUM(J546:J547),5)</f>
        <v>1515.27</v>
      </c>
      <c r="K548" s="5"/>
      <c r="L548" s="4">
        <f>ROUND(L528+L536+SUM(L546:L547),5)</f>
        <v>47300.01</v>
      </c>
      <c r="M548" s="36">
        <f>ROUND(M528+M536+SUM(M546:M547),5)</f>
        <v>32828</v>
      </c>
      <c r="N548" s="4">
        <f t="shared" si="70"/>
        <v>-45784.74</v>
      </c>
      <c r="O548" s="5"/>
      <c r="P548" s="6">
        <f t="shared" si="71"/>
        <v>3.2039999999999999E-2</v>
      </c>
    </row>
    <row r="549" spans="1:16" x14ac:dyDescent="0.3">
      <c r="A549" s="1"/>
      <c r="B549" s="1"/>
      <c r="C549" s="1"/>
      <c r="D549" s="1"/>
      <c r="E549" s="1"/>
      <c r="F549" s="1" t="s">
        <v>502</v>
      </c>
      <c r="G549" s="1"/>
      <c r="H549" s="1"/>
      <c r="I549" s="1"/>
      <c r="J549" s="4"/>
      <c r="K549" s="5"/>
      <c r="L549" s="4"/>
      <c r="M549" s="29"/>
      <c r="N549" s="4"/>
      <c r="O549" s="5"/>
      <c r="P549" s="6"/>
    </row>
    <row r="550" spans="1:16" x14ac:dyDescent="0.3">
      <c r="A550" s="1"/>
      <c r="B550" s="1"/>
      <c r="C550" s="1"/>
      <c r="D550" s="1"/>
      <c r="E550" s="1"/>
      <c r="F550" s="1"/>
      <c r="G550" s="1" t="s">
        <v>503</v>
      </c>
      <c r="H550" s="1"/>
      <c r="I550" s="1"/>
      <c r="J550" s="4">
        <v>0</v>
      </c>
      <c r="K550" s="5"/>
      <c r="L550" s="4">
        <v>0</v>
      </c>
      <c r="M550" s="29"/>
      <c r="N550" s="4">
        <f t="shared" ref="N550:N556" si="72">ROUND((J550-L550),5)</f>
        <v>0</v>
      </c>
      <c r="O550" s="5"/>
      <c r="P550" s="6">
        <f t="shared" ref="P550:P556" si="73">ROUND(IF(L550=0, IF(J550=0, 0, 1), J550/L550),5)</f>
        <v>0</v>
      </c>
    </row>
    <row r="551" spans="1:16" ht="15" thickBot="1" x14ac:dyDescent="0.35">
      <c r="A551" s="1"/>
      <c r="B551" s="1"/>
      <c r="C551" s="1"/>
      <c r="D551" s="1"/>
      <c r="E551" s="1"/>
      <c r="F551" s="1"/>
      <c r="G551" s="1" t="s">
        <v>504</v>
      </c>
      <c r="H551" s="1"/>
      <c r="I551" s="1"/>
      <c r="J551" s="7">
        <v>15000</v>
      </c>
      <c r="K551" s="5"/>
      <c r="L551" s="7">
        <v>17200</v>
      </c>
      <c r="M551" s="29">
        <v>9000</v>
      </c>
      <c r="N551" s="7">
        <f t="shared" si="72"/>
        <v>-2200</v>
      </c>
      <c r="O551" s="5"/>
      <c r="P551" s="8">
        <f t="shared" si="73"/>
        <v>0.87209000000000003</v>
      </c>
    </row>
    <row r="552" spans="1:16" x14ac:dyDescent="0.3">
      <c r="A552" s="1"/>
      <c r="B552" s="1"/>
      <c r="C552" s="1"/>
      <c r="D552" s="1"/>
      <c r="E552" s="1"/>
      <c r="F552" s="1" t="s">
        <v>505</v>
      </c>
      <c r="G552" s="1"/>
      <c r="H552" s="1"/>
      <c r="I552" s="1"/>
      <c r="J552" s="4">
        <f>ROUND(SUM(J549:J551),5)</f>
        <v>15000</v>
      </c>
      <c r="K552" s="5"/>
      <c r="L552" s="4">
        <f>ROUND(SUM(L549:L551),5)</f>
        <v>17200</v>
      </c>
      <c r="M552" s="36">
        <f>ROUND(SUM(M549:M551),5)</f>
        <v>9000</v>
      </c>
      <c r="N552" s="4">
        <f t="shared" si="72"/>
        <v>-2200</v>
      </c>
      <c r="O552" s="5"/>
      <c r="P552" s="6">
        <f t="shared" si="73"/>
        <v>0.87209000000000003</v>
      </c>
    </row>
    <row r="553" spans="1:16" x14ac:dyDescent="0.3">
      <c r="A553" s="1"/>
      <c r="B553" s="1"/>
      <c r="C553" s="1"/>
      <c r="D553" s="1"/>
      <c r="E553" s="1"/>
      <c r="F553" s="1" t="s">
        <v>506</v>
      </c>
      <c r="G553" s="1"/>
      <c r="H553" s="1"/>
      <c r="I553" s="1"/>
      <c r="J553" s="4">
        <v>0</v>
      </c>
      <c r="K553" s="5"/>
      <c r="L553" s="4">
        <v>0</v>
      </c>
      <c r="M553" s="29"/>
      <c r="N553" s="4">
        <f t="shared" si="72"/>
        <v>0</v>
      </c>
      <c r="O553" s="5"/>
      <c r="P553" s="6">
        <f t="shared" si="73"/>
        <v>0</v>
      </c>
    </row>
    <row r="554" spans="1:16" x14ac:dyDescent="0.3">
      <c r="A554" s="1"/>
      <c r="B554" s="1"/>
      <c r="C554" s="1"/>
      <c r="D554" s="1"/>
      <c r="E554" s="1"/>
      <c r="F554" s="1" t="s">
        <v>507</v>
      </c>
      <c r="G554" s="1"/>
      <c r="H554" s="1"/>
      <c r="I554" s="1"/>
      <c r="J554" s="4">
        <v>0</v>
      </c>
      <c r="K554" s="5"/>
      <c r="L554" s="4">
        <v>0</v>
      </c>
      <c r="M554" s="29"/>
      <c r="N554" s="4">
        <f t="shared" si="72"/>
        <v>0</v>
      </c>
      <c r="O554" s="5"/>
      <c r="P554" s="6">
        <f t="shared" si="73"/>
        <v>0</v>
      </c>
    </row>
    <row r="555" spans="1:16" x14ac:dyDescent="0.3">
      <c r="A555" s="1"/>
      <c r="B555" s="1"/>
      <c r="C555" s="1"/>
      <c r="D555" s="1"/>
      <c r="E555" s="1"/>
      <c r="F555" s="1" t="s">
        <v>508</v>
      </c>
      <c r="G555" s="1"/>
      <c r="H555" s="1"/>
      <c r="I555" s="1"/>
      <c r="J555" s="4">
        <v>0</v>
      </c>
      <c r="K555" s="5"/>
      <c r="L555" s="4">
        <v>0</v>
      </c>
      <c r="M555" s="29"/>
      <c r="N555" s="4">
        <f t="shared" si="72"/>
        <v>0</v>
      </c>
      <c r="O555" s="5"/>
      <c r="P555" s="6">
        <f t="shared" si="73"/>
        <v>0</v>
      </c>
    </row>
    <row r="556" spans="1:16" x14ac:dyDescent="0.3">
      <c r="A556" s="1"/>
      <c r="B556" s="1"/>
      <c r="C556" s="1"/>
      <c r="D556" s="1"/>
      <c r="E556" s="1"/>
      <c r="F556" s="1" t="s">
        <v>509</v>
      </c>
      <c r="G556" s="1"/>
      <c r="H556" s="1"/>
      <c r="I556" s="1"/>
      <c r="J556" s="4">
        <v>0</v>
      </c>
      <c r="K556" s="5"/>
      <c r="L556" s="4">
        <v>0</v>
      </c>
      <c r="M556" s="29"/>
      <c r="N556" s="4">
        <f t="shared" si="72"/>
        <v>0</v>
      </c>
      <c r="O556" s="5"/>
      <c r="P556" s="6">
        <f t="shared" si="73"/>
        <v>0</v>
      </c>
    </row>
    <row r="557" spans="1:16" x14ac:dyDescent="0.3">
      <c r="A557" s="1"/>
      <c r="B557" s="1"/>
      <c r="C557" s="1"/>
      <c r="D557" s="1"/>
      <c r="E557" s="1"/>
      <c r="F557" s="1" t="s">
        <v>510</v>
      </c>
      <c r="G557" s="1"/>
      <c r="H557" s="1"/>
      <c r="I557" s="1"/>
      <c r="J557" s="4"/>
      <c r="K557" s="5"/>
      <c r="L557" s="4"/>
      <c r="M557" s="29"/>
      <c r="N557" s="4"/>
      <c r="O557" s="5"/>
      <c r="P557" s="6"/>
    </row>
    <row r="558" spans="1:16" x14ac:dyDescent="0.3">
      <c r="A558" s="1"/>
      <c r="B558" s="1"/>
      <c r="C558" s="1"/>
      <c r="D558" s="1"/>
      <c r="E558" s="1"/>
      <c r="F558" s="1"/>
      <c r="G558" s="1" t="s">
        <v>511</v>
      </c>
      <c r="H558" s="1"/>
      <c r="I558" s="1"/>
      <c r="J558" s="4">
        <v>0</v>
      </c>
      <c r="K558" s="5"/>
      <c r="L558" s="4">
        <v>0</v>
      </c>
      <c r="M558" s="29"/>
      <c r="N558" s="4">
        <f t="shared" ref="N558:N568" si="74">ROUND((J558-L558),5)</f>
        <v>0</v>
      </c>
      <c r="O558" s="5"/>
      <c r="P558" s="6">
        <f t="shared" ref="P558:P568" si="75">ROUND(IF(L558=0, IF(J558=0, 0, 1), J558/L558),5)</f>
        <v>0</v>
      </c>
    </row>
    <row r="559" spans="1:16" x14ac:dyDescent="0.3">
      <c r="A559" s="1"/>
      <c r="B559" s="1"/>
      <c r="C559" s="1"/>
      <c r="D559" s="1"/>
      <c r="E559" s="1"/>
      <c r="F559" s="1"/>
      <c r="G559" s="1" t="s">
        <v>512</v>
      </c>
      <c r="H559" s="1"/>
      <c r="I559" s="1"/>
      <c r="J559" s="4">
        <v>0</v>
      </c>
      <c r="K559" s="5"/>
      <c r="L559" s="4">
        <v>0</v>
      </c>
      <c r="M559" s="29"/>
      <c r="N559" s="4">
        <f t="shared" si="74"/>
        <v>0</v>
      </c>
      <c r="O559" s="5"/>
      <c r="P559" s="6">
        <f t="shared" si="75"/>
        <v>0</v>
      </c>
    </row>
    <row r="560" spans="1:16" x14ac:dyDescent="0.3">
      <c r="A560" s="1"/>
      <c r="B560" s="1"/>
      <c r="C560" s="1"/>
      <c r="D560" s="1"/>
      <c r="E560" s="1"/>
      <c r="F560" s="1"/>
      <c r="G560" s="1" t="s">
        <v>513</v>
      </c>
      <c r="H560" s="1"/>
      <c r="I560" s="1"/>
      <c r="J560" s="4">
        <v>0</v>
      </c>
      <c r="K560" s="5"/>
      <c r="L560" s="4">
        <v>0</v>
      </c>
      <c r="M560" s="29"/>
      <c r="N560" s="4">
        <f t="shared" si="74"/>
        <v>0</v>
      </c>
      <c r="O560" s="5"/>
      <c r="P560" s="6">
        <f t="shared" si="75"/>
        <v>0</v>
      </c>
    </row>
    <row r="561" spans="1:16" x14ac:dyDescent="0.3">
      <c r="A561" s="1"/>
      <c r="B561" s="1"/>
      <c r="C561" s="1"/>
      <c r="D561" s="1"/>
      <c r="E561" s="1"/>
      <c r="F561" s="1"/>
      <c r="G561" s="1" t="s">
        <v>514</v>
      </c>
      <c r="H561" s="1"/>
      <c r="I561" s="1"/>
      <c r="J561" s="4">
        <v>0</v>
      </c>
      <c r="K561" s="5"/>
      <c r="L561" s="4">
        <v>0</v>
      </c>
      <c r="M561" s="29"/>
      <c r="N561" s="4">
        <f t="shared" si="74"/>
        <v>0</v>
      </c>
      <c r="O561" s="5"/>
      <c r="P561" s="6">
        <f t="shared" si="75"/>
        <v>0</v>
      </c>
    </row>
    <row r="562" spans="1:16" ht="15" thickBot="1" x14ac:dyDescent="0.35">
      <c r="A562" s="1"/>
      <c r="B562" s="1"/>
      <c r="C562" s="1"/>
      <c r="D562" s="1"/>
      <c r="E562" s="1"/>
      <c r="F562" s="1"/>
      <c r="G562" s="1" t="s">
        <v>515</v>
      </c>
      <c r="H562" s="1"/>
      <c r="I562" s="1"/>
      <c r="J562" s="7">
        <v>0</v>
      </c>
      <c r="K562" s="5"/>
      <c r="L562" s="7">
        <v>0</v>
      </c>
      <c r="M562" s="29"/>
      <c r="N562" s="7">
        <f t="shared" si="74"/>
        <v>0</v>
      </c>
      <c r="O562" s="5"/>
      <c r="P562" s="8">
        <f t="shared" si="75"/>
        <v>0</v>
      </c>
    </row>
    <row r="563" spans="1:16" x14ac:dyDescent="0.3">
      <c r="A563" s="1"/>
      <c r="B563" s="1"/>
      <c r="C563" s="1"/>
      <c r="D563" s="1"/>
      <c r="E563" s="1"/>
      <c r="F563" s="1" t="s">
        <v>516</v>
      </c>
      <c r="G563" s="1"/>
      <c r="H563" s="1"/>
      <c r="I563" s="1"/>
      <c r="J563" s="4">
        <f>ROUND(SUM(J557:J562),5)</f>
        <v>0</v>
      </c>
      <c r="K563" s="5"/>
      <c r="L563" s="4">
        <f>ROUND(SUM(L557:L562),5)</f>
        <v>0</v>
      </c>
      <c r="M563" s="29"/>
      <c r="N563" s="4">
        <f t="shared" si="74"/>
        <v>0</v>
      </c>
      <c r="O563" s="5"/>
      <c r="P563" s="6">
        <f t="shared" si="75"/>
        <v>0</v>
      </c>
    </row>
    <row r="564" spans="1:16" hidden="1" x14ac:dyDescent="0.3">
      <c r="A564" s="1"/>
      <c r="B564" s="1"/>
      <c r="C564" s="1"/>
      <c r="D564" s="1"/>
      <c r="E564" s="1"/>
      <c r="F564" s="1" t="s">
        <v>517</v>
      </c>
      <c r="G564" s="1"/>
      <c r="H564" s="1"/>
      <c r="I564" s="1"/>
      <c r="J564" s="4">
        <v>0</v>
      </c>
      <c r="K564" s="5"/>
      <c r="L564" s="4">
        <v>0</v>
      </c>
      <c r="M564" s="29"/>
      <c r="N564" s="4">
        <f t="shared" si="74"/>
        <v>0</v>
      </c>
      <c r="O564" s="5"/>
      <c r="P564" s="6">
        <f t="shared" si="75"/>
        <v>0</v>
      </c>
    </row>
    <row r="565" spans="1:16" x14ac:dyDescent="0.3">
      <c r="A565" s="1"/>
      <c r="B565" s="1"/>
      <c r="C565" s="1"/>
      <c r="D565" s="1"/>
      <c r="E565" s="1"/>
      <c r="F565" s="1" t="s">
        <v>518</v>
      </c>
      <c r="G565" s="1"/>
      <c r="H565" s="1"/>
      <c r="I565" s="1"/>
      <c r="J565" s="4">
        <v>0</v>
      </c>
      <c r="K565" s="5"/>
      <c r="L565" s="4">
        <v>955.56</v>
      </c>
      <c r="M565" s="29">
        <v>1000</v>
      </c>
      <c r="N565" s="4">
        <f t="shared" si="74"/>
        <v>-955.56</v>
      </c>
      <c r="O565" s="5"/>
      <c r="P565" s="6">
        <f t="shared" si="75"/>
        <v>0</v>
      </c>
    </row>
    <row r="566" spans="1:16" x14ac:dyDescent="0.3">
      <c r="A566" s="1"/>
      <c r="B566" s="1"/>
      <c r="C566" s="1"/>
      <c r="D566" s="1"/>
      <c r="E566" s="1"/>
      <c r="F566" s="1" t="s">
        <v>519</v>
      </c>
      <c r="G566" s="1"/>
      <c r="H566" s="1"/>
      <c r="I566" s="1"/>
      <c r="J566" s="4">
        <v>0</v>
      </c>
      <c r="K566" s="5"/>
      <c r="L566" s="4">
        <v>0</v>
      </c>
      <c r="M566" s="29"/>
      <c r="N566" s="4">
        <f t="shared" si="74"/>
        <v>0</v>
      </c>
      <c r="O566" s="5"/>
      <c r="P566" s="6">
        <f t="shared" si="75"/>
        <v>0</v>
      </c>
    </row>
    <row r="567" spans="1:16" x14ac:dyDescent="0.3">
      <c r="A567" s="1"/>
      <c r="B567" s="1"/>
      <c r="C567" s="1"/>
      <c r="D567" s="1"/>
      <c r="E567" s="1"/>
      <c r="F567" s="1" t="s">
        <v>520</v>
      </c>
      <c r="G567" s="1"/>
      <c r="H567" s="1"/>
      <c r="I567" s="1"/>
      <c r="J567" s="4">
        <v>0</v>
      </c>
      <c r="K567" s="5"/>
      <c r="L567" s="4">
        <v>0</v>
      </c>
      <c r="M567" s="29"/>
      <c r="N567" s="4">
        <f t="shared" si="74"/>
        <v>0</v>
      </c>
      <c r="O567" s="5"/>
      <c r="P567" s="6">
        <f t="shared" si="75"/>
        <v>0</v>
      </c>
    </row>
    <row r="568" spans="1:16" x14ac:dyDescent="0.3">
      <c r="A568" s="1"/>
      <c r="B568" s="1"/>
      <c r="C568" s="1"/>
      <c r="D568" s="1"/>
      <c r="E568" s="1"/>
      <c r="F568" s="1" t="s">
        <v>521</v>
      </c>
      <c r="G568" s="1"/>
      <c r="H568" s="1"/>
      <c r="I568" s="1"/>
      <c r="J568" s="4">
        <v>0</v>
      </c>
      <c r="K568" s="5"/>
      <c r="L568" s="4">
        <v>0</v>
      </c>
      <c r="M568" s="29"/>
      <c r="N568" s="4">
        <f t="shared" si="74"/>
        <v>0</v>
      </c>
      <c r="O568" s="5"/>
      <c r="P568" s="6">
        <f t="shared" si="75"/>
        <v>0</v>
      </c>
    </row>
    <row r="569" spans="1:16" x14ac:dyDescent="0.3">
      <c r="A569" s="1"/>
      <c r="B569" s="1"/>
      <c r="C569" s="1"/>
      <c r="D569" s="1"/>
      <c r="E569" s="1"/>
      <c r="F569" s="1" t="s">
        <v>522</v>
      </c>
      <c r="G569" s="1"/>
      <c r="H569" s="1"/>
      <c r="I569" s="1"/>
      <c r="J569" s="4"/>
      <c r="K569" s="5"/>
      <c r="L569" s="4"/>
      <c r="M569" s="29"/>
      <c r="N569" s="4"/>
      <c r="O569" s="5"/>
      <c r="P569" s="6"/>
    </row>
    <row r="570" spans="1:16" x14ac:dyDescent="0.3">
      <c r="A570" s="1"/>
      <c r="B570" s="1"/>
      <c r="C570" s="1"/>
      <c r="D570" s="1"/>
      <c r="E570" s="1"/>
      <c r="F570" s="1"/>
      <c r="G570" s="1" t="s">
        <v>523</v>
      </c>
      <c r="H570" s="1"/>
      <c r="I570" s="1"/>
      <c r="J570" s="4">
        <v>0</v>
      </c>
      <c r="K570" s="5"/>
      <c r="L570" s="4">
        <v>0</v>
      </c>
      <c r="M570" s="29"/>
      <c r="N570" s="4">
        <f t="shared" ref="N570:N579" si="76">ROUND((J570-L570),5)</f>
        <v>0</v>
      </c>
      <c r="O570" s="5"/>
      <c r="P570" s="6">
        <f t="shared" ref="P570:P579" si="77">ROUND(IF(L570=0, IF(J570=0, 0, 1), J570/L570),5)</f>
        <v>0</v>
      </c>
    </row>
    <row r="571" spans="1:16" x14ac:dyDescent="0.3">
      <c r="A571" s="1"/>
      <c r="B571" s="1"/>
      <c r="C571" s="1"/>
      <c r="D571" s="1"/>
      <c r="E571" s="1"/>
      <c r="F571" s="1"/>
      <c r="G571" s="1" t="s">
        <v>524</v>
      </c>
      <c r="H571" s="1"/>
      <c r="I571" s="1"/>
      <c r="J571" s="4">
        <v>0</v>
      </c>
      <c r="K571" s="5"/>
      <c r="L571" s="4">
        <v>0</v>
      </c>
      <c r="M571" s="29"/>
      <c r="N571" s="4">
        <f t="shared" si="76"/>
        <v>0</v>
      </c>
      <c r="O571" s="5"/>
      <c r="P571" s="6">
        <f t="shared" si="77"/>
        <v>0</v>
      </c>
    </row>
    <row r="572" spans="1:16" ht="15" thickBot="1" x14ac:dyDescent="0.35">
      <c r="A572" s="1"/>
      <c r="B572" s="1"/>
      <c r="C572" s="1"/>
      <c r="D572" s="1"/>
      <c r="E572" s="1"/>
      <c r="F572" s="1"/>
      <c r="G572" s="1" t="s">
        <v>523</v>
      </c>
      <c r="H572" s="1"/>
      <c r="I572" s="1"/>
      <c r="J572" s="7">
        <v>0</v>
      </c>
      <c r="K572" s="5"/>
      <c r="L572" s="7">
        <v>0</v>
      </c>
      <c r="M572" s="29"/>
      <c r="N572" s="7">
        <f t="shared" si="76"/>
        <v>0</v>
      </c>
      <c r="O572" s="5"/>
      <c r="P572" s="8">
        <f t="shared" si="77"/>
        <v>0</v>
      </c>
    </row>
    <row r="573" spans="1:16" x14ac:dyDescent="0.3">
      <c r="A573" s="1"/>
      <c r="B573" s="1"/>
      <c r="C573" s="1"/>
      <c r="D573" s="1"/>
      <c r="E573" s="1"/>
      <c r="F573" s="1" t="s">
        <v>525</v>
      </c>
      <c r="G573" s="1"/>
      <c r="H573" s="1"/>
      <c r="I573" s="1"/>
      <c r="J573" s="4">
        <f>ROUND(SUM(J569:J572),5)</f>
        <v>0</v>
      </c>
      <c r="K573" s="5"/>
      <c r="L573" s="4">
        <f>ROUND(SUM(L569:L572),5)</f>
        <v>0</v>
      </c>
      <c r="M573" s="36">
        <f>ROUND(SUM(M569:M572),5)</f>
        <v>0</v>
      </c>
      <c r="N573" s="4">
        <f t="shared" si="76"/>
        <v>0</v>
      </c>
      <c r="O573" s="5"/>
      <c r="P573" s="6">
        <f t="shared" si="77"/>
        <v>0</v>
      </c>
    </row>
    <row r="574" spans="1:16" x14ac:dyDescent="0.3">
      <c r="A574" s="1"/>
      <c r="B574" s="1"/>
      <c r="C574" s="1"/>
      <c r="D574" s="1"/>
      <c r="E574" s="1"/>
      <c r="F574" s="1" t="s">
        <v>526</v>
      </c>
      <c r="G574" s="1"/>
      <c r="H574" s="1"/>
      <c r="I574" s="1"/>
      <c r="J574" s="4">
        <v>313.95999999999998</v>
      </c>
      <c r="K574" s="5"/>
      <c r="L574" s="4">
        <v>1433.33</v>
      </c>
      <c r="M574" s="29">
        <v>1500</v>
      </c>
      <c r="N574" s="4">
        <f t="shared" si="76"/>
        <v>-1119.3699999999999</v>
      </c>
      <c r="O574" s="5"/>
      <c r="P574" s="6">
        <f t="shared" si="77"/>
        <v>0.21904000000000001</v>
      </c>
    </row>
    <row r="575" spans="1:16" x14ac:dyDescent="0.3">
      <c r="A575" s="1"/>
      <c r="B575" s="1"/>
      <c r="C575" s="1"/>
      <c r="D575" s="1"/>
      <c r="E575" s="1"/>
      <c r="F575" s="1" t="s">
        <v>527</v>
      </c>
      <c r="G575" s="1"/>
      <c r="H575" s="1"/>
      <c r="I575" s="1"/>
      <c r="J575" s="4">
        <v>0</v>
      </c>
      <c r="K575" s="5"/>
      <c r="L575" s="4">
        <v>0</v>
      </c>
      <c r="M575" s="29"/>
      <c r="N575" s="4">
        <f t="shared" si="76"/>
        <v>0</v>
      </c>
      <c r="O575" s="5"/>
      <c r="P575" s="6">
        <f t="shared" si="77"/>
        <v>0</v>
      </c>
    </row>
    <row r="576" spans="1:16" x14ac:dyDescent="0.3">
      <c r="A576" s="1"/>
      <c r="B576" s="1"/>
      <c r="C576" s="1"/>
      <c r="D576" s="1"/>
      <c r="E576" s="1"/>
      <c r="F576" s="1" t="s">
        <v>528</v>
      </c>
      <c r="G576" s="1"/>
      <c r="H576" s="1"/>
      <c r="I576" s="1"/>
      <c r="J576" s="4">
        <v>0</v>
      </c>
      <c r="K576" s="5"/>
      <c r="L576" s="4">
        <v>0</v>
      </c>
      <c r="M576" s="29"/>
      <c r="N576" s="4">
        <f t="shared" si="76"/>
        <v>0</v>
      </c>
      <c r="O576" s="5"/>
      <c r="P576" s="6">
        <f t="shared" si="77"/>
        <v>0</v>
      </c>
    </row>
    <row r="577" spans="1:16" x14ac:dyDescent="0.3">
      <c r="A577" s="1"/>
      <c r="B577" s="1"/>
      <c r="C577" s="1"/>
      <c r="D577" s="1"/>
      <c r="E577" s="1"/>
      <c r="F577" s="1" t="s">
        <v>529</v>
      </c>
      <c r="G577" s="1"/>
      <c r="H577" s="1"/>
      <c r="I577" s="1"/>
      <c r="J577" s="4">
        <v>0</v>
      </c>
      <c r="K577" s="5"/>
      <c r="L577" s="4">
        <v>0</v>
      </c>
      <c r="M577" s="29"/>
      <c r="N577" s="4">
        <f t="shared" si="76"/>
        <v>0</v>
      </c>
      <c r="O577" s="5"/>
      <c r="P577" s="6">
        <f t="shared" si="77"/>
        <v>0</v>
      </c>
    </row>
    <row r="578" spans="1:16" x14ac:dyDescent="0.3">
      <c r="A578" s="1"/>
      <c r="B578" s="1"/>
      <c r="C578" s="1"/>
      <c r="D578" s="1"/>
      <c r="E578" s="1"/>
      <c r="F578" s="1" t="s">
        <v>530</v>
      </c>
      <c r="G578" s="1"/>
      <c r="H578" s="1"/>
      <c r="I578" s="1"/>
      <c r="J578" s="4">
        <v>0</v>
      </c>
      <c r="K578" s="5"/>
      <c r="L578" s="4">
        <v>0</v>
      </c>
      <c r="M578" s="29"/>
      <c r="N578" s="4">
        <f t="shared" si="76"/>
        <v>0</v>
      </c>
      <c r="O578" s="5"/>
      <c r="P578" s="6">
        <f t="shared" si="77"/>
        <v>0</v>
      </c>
    </row>
    <row r="579" spans="1:16" x14ac:dyDescent="0.3">
      <c r="A579" s="1"/>
      <c r="B579" s="1"/>
      <c r="C579" s="1"/>
      <c r="D579" s="1"/>
      <c r="E579" s="1"/>
      <c r="F579" s="1" t="s">
        <v>531</v>
      </c>
      <c r="G579" s="1"/>
      <c r="H579" s="1"/>
      <c r="I579" s="1"/>
      <c r="J579" s="4">
        <v>1095</v>
      </c>
      <c r="K579" s="5"/>
      <c r="L579" s="4">
        <v>0</v>
      </c>
      <c r="M579" s="29"/>
      <c r="N579" s="4">
        <f t="shared" si="76"/>
        <v>1095</v>
      </c>
      <c r="O579" s="5"/>
      <c r="P579" s="6">
        <f t="shared" si="77"/>
        <v>1</v>
      </c>
    </row>
    <row r="580" spans="1:16" x14ac:dyDescent="0.3">
      <c r="A580" s="1"/>
      <c r="B580" s="1"/>
      <c r="C580" s="1"/>
      <c r="D580" s="1"/>
      <c r="E580" s="1"/>
      <c r="F580" s="1" t="s">
        <v>532</v>
      </c>
      <c r="G580" s="1"/>
      <c r="H580" s="1"/>
      <c r="I580" s="1"/>
      <c r="J580" s="4"/>
      <c r="K580" s="5"/>
      <c r="L580" s="4"/>
      <c r="M580" s="29"/>
      <c r="N580" s="4"/>
      <c r="O580" s="5"/>
      <c r="P580" s="6"/>
    </row>
    <row r="581" spans="1:16" x14ac:dyDescent="0.3">
      <c r="A581" s="1"/>
      <c r="B581" s="1"/>
      <c r="C581" s="1"/>
      <c r="D581" s="1"/>
      <c r="E581" s="1"/>
      <c r="F581" s="1"/>
      <c r="G581" s="1" t="s">
        <v>533</v>
      </c>
      <c r="H581" s="1"/>
      <c r="I581" s="1"/>
      <c r="J581" s="4">
        <v>0</v>
      </c>
      <c r="K581" s="5"/>
      <c r="L581" s="4">
        <v>0</v>
      </c>
      <c r="M581" s="29"/>
      <c r="N581" s="4">
        <f t="shared" ref="N581:N587" si="78">ROUND((J581-L581),5)</f>
        <v>0</v>
      </c>
      <c r="O581" s="5"/>
      <c r="P581" s="6">
        <f t="shared" ref="P581:P587" si="79">ROUND(IF(L581=0, IF(J581=0, 0, 1), J581/L581),5)</f>
        <v>0</v>
      </c>
    </row>
    <row r="582" spans="1:16" ht="15" thickBot="1" x14ac:dyDescent="0.35">
      <c r="A582" s="1"/>
      <c r="B582" s="1"/>
      <c r="C582" s="1"/>
      <c r="D582" s="1"/>
      <c r="E582" s="1"/>
      <c r="F582" s="1"/>
      <c r="G582" s="1" t="s">
        <v>534</v>
      </c>
      <c r="H582" s="1"/>
      <c r="I582" s="1"/>
      <c r="J582" s="7">
        <v>0</v>
      </c>
      <c r="K582" s="5"/>
      <c r="L582" s="7">
        <v>0</v>
      </c>
      <c r="M582" s="29"/>
      <c r="N582" s="7">
        <f t="shared" si="78"/>
        <v>0</v>
      </c>
      <c r="O582" s="5"/>
      <c r="P582" s="8">
        <f t="shared" si="79"/>
        <v>0</v>
      </c>
    </row>
    <row r="583" spans="1:16" x14ac:dyDescent="0.3">
      <c r="A583" s="1"/>
      <c r="B583" s="1"/>
      <c r="C583" s="1"/>
      <c r="D583" s="1"/>
      <c r="E583" s="1"/>
      <c r="F583" s="1" t="s">
        <v>535</v>
      </c>
      <c r="G583" s="1"/>
      <c r="H583" s="1"/>
      <c r="I583" s="1"/>
      <c r="J583" s="4">
        <f>ROUND(SUM(J580:J582),5)</f>
        <v>0</v>
      </c>
      <c r="K583" s="5"/>
      <c r="L583" s="4">
        <f>ROUND(SUM(L580:L582),5)</f>
        <v>0</v>
      </c>
      <c r="M583" s="36">
        <f>ROUND(SUM(M580:M582),5)</f>
        <v>0</v>
      </c>
      <c r="N583" s="4">
        <f t="shared" si="78"/>
        <v>0</v>
      </c>
      <c r="O583" s="5"/>
      <c r="P583" s="6">
        <f t="shared" si="79"/>
        <v>0</v>
      </c>
    </row>
    <row r="584" spans="1:16" x14ac:dyDescent="0.3">
      <c r="A584" s="1"/>
      <c r="B584" s="1"/>
      <c r="C584" s="1"/>
      <c r="D584" s="1"/>
      <c r="E584" s="1"/>
      <c r="F584" s="1" t="s">
        <v>536</v>
      </c>
      <c r="G584" s="1"/>
      <c r="H584" s="1"/>
      <c r="I584" s="1"/>
      <c r="J584" s="4">
        <v>0</v>
      </c>
      <c r="K584" s="5"/>
      <c r="L584" s="4">
        <v>0</v>
      </c>
      <c r="M584" s="29"/>
      <c r="N584" s="4">
        <f t="shared" si="78"/>
        <v>0</v>
      </c>
      <c r="O584" s="5"/>
      <c r="P584" s="6">
        <f t="shared" si="79"/>
        <v>0</v>
      </c>
    </row>
    <row r="585" spans="1:16" ht="15" thickBot="1" x14ac:dyDescent="0.35">
      <c r="A585" s="1"/>
      <c r="B585" s="1"/>
      <c r="C585" s="1"/>
      <c r="D585" s="1"/>
      <c r="E585" s="1"/>
      <c r="F585" s="1" t="s">
        <v>537</v>
      </c>
      <c r="G585" s="1"/>
      <c r="H585" s="1"/>
      <c r="I585" s="1"/>
      <c r="J585" s="7">
        <v>0</v>
      </c>
      <c r="K585" s="5"/>
      <c r="L585" s="7">
        <v>0</v>
      </c>
      <c r="M585" s="29"/>
      <c r="N585" s="7">
        <f t="shared" si="78"/>
        <v>0</v>
      </c>
      <c r="O585" s="5"/>
      <c r="P585" s="8">
        <f t="shared" si="79"/>
        <v>0</v>
      </c>
    </row>
    <row r="586" spans="1:16" x14ac:dyDescent="0.3">
      <c r="A586" s="1"/>
      <c r="B586" s="1"/>
      <c r="C586" s="1"/>
      <c r="D586" s="1"/>
      <c r="E586" s="1" t="s">
        <v>538</v>
      </c>
      <c r="F586" s="1"/>
      <c r="G586" s="1"/>
      <c r="H586" s="1"/>
      <c r="I586" s="1"/>
      <c r="J586" s="4">
        <f>ROUND(J507+SUM(J513:J516)+SUM(J526:J527)+J548+SUM(J552:J556)+SUM(J563:J568)+SUM(J573:J579)+SUM(J583:J585),5)</f>
        <v>24662.76</v>
      </c>
      <c r="K586" s="5"/>
      <c r="L586" s="4">
        <f>ROUND(L507+SUM(L513:L516)+SUM(L526:L527)+L548+SUM(L552:L556)+SUM(L563:L568)+SUM(L573:L579)+SUM(L583:L585),5)</f>
        <v>68800.02</v>
      </c>
      <c r="M586" s="36">
        <f>ROUND(M507+SUM(M513:M516)+SUM(M526:M527)+M548+SUM(M552:M556)+SUM(M563:M568)+SUM(M573:M579)+SUM(M583:M585),5)</f>
        <v>48288</v>
      </c>
      <c r="N586" s="4">
        <f t="shared" si="78"/>
        <v>-44137.26</v>
      </c>
      <c r="O586" s="5"/>
      <c r="P586" s="6">
        <f t="shared" si="79"/>
        <v>0.35847000000000001</v>
      </c>
    </row>
    <row r="587" spans="1:16" x14ac:dyDescent="0.3">
      <c r="A587" s="1"/>
      <c r="B587" s="1"/>
      <c r="C587" s="1"/>
      <c r="D587" s="1"/>
      <c r="E587" s="1" t="s">
        <v>539</v>
      </c>
      <c r="F587" s="1"/>
      <c r="G587" s="1"/>
      <c r="H587" s="1"/>
      <c r="I587" s="1"/>
      <c r="J587" s="4">
        <v>0</v>
      </c>
      <c r="K587" s="5"/>
      <c r="L587" s="4">
        <v>0</v>
      </c>
      <c r="M587" s="29"/>
      <c r="N587" s="4">
        <f t="shared" si="78"/>
        <v>0</v>
      </c>
      <c r="O587" s="5"/>
      <c r="P587" s="6">
        <f t="shared" si="79"/>
        <v>0</v>
      </c>
    </row>
    <row r="588" spans="1:16" hidden="1" x14ac:dyDescent="0.3">
      <c r="A588" s="1"/>
      <c r="B588" s="1"/>
      <c r="C588" s="1"/>
      <c r="D588" s="1"/>
      <c r="E588" s="1" t="s">
        <v>540</v>
      </c>
      <c r="F588" s="1"/>
      <c r="G588" s="1"/>
      <c r="H588" s="1"/>
      <c r="I588" s="1"/>
      <c r="J588" s="4"/>
      <c r="K588" s="5"/>
      <c r="L588" s="4"/>
      <c r="M588" s="29"/>
      <c r="N588" s="4"/>
      <c r="O588" s="5"/>
      <c r="P588" s="6"/>
    </row>
    <row r="589" spans="1:16" hidden="1" x14ac:dyDescent="0.3">
      <c r="A589" s="1"/>
      <c r="B589" s="1"/>
      <c r="C589" s="1"/>
      <c r="D589" s="1"/>
      <c r="E589" s="1"/>
      <c r="F589" s="1" t="s">
        <v>541</v>
      </c>
      <c r="G589" s="1"/>
      <c r="H589" s="1"/>
      <c r="I589" s="1"/>
      <c r="J589" s="4">
        <v>0</v>
      </c>
      <c r="K589" s="5"/>
      <c r="L589" s="4">
        <v>0</v>
      </c>
      <c r="M589" s="29"/>
      <c r="N589" s="4">
        <f t="shared" ref="N589:N596" si="80">ROUND((J589-L589),5)</f>
        <v>0</v>
      </c>
      <c r="O589" s="5"/>
      <c r="P589" s="6">
        <f t="shared" ref="P589:P596" si="81">ROUND(IF(L589=0, IF(J589=0, 0, 1), J589/L589),5)</f>
        <v>0</v>
      </c>
    </row>
    <row r="590" spans="1:16" hidden="1" x14ac:dyDescent="0.3">
      <c r="A590" s="1"/>
      <c r="B590" s="1"/>
      <c r="C590" s="1"/>
      <c r="D590" s="1"/>
      <c r="E590" s="1"/>
      <c r="F590" s="1" t="s">
        <v>542</v>
      </c>
      <c r="G590" s="1"/>
      <c r="H590" s="1"/>
      <c r="I590" s="1"/>
      <c r="J590" s="4">
        <v>0</v>
      </c>
      <c r="K590" s="5"/>
      <c r="L590" s="4">
        <v>0</v>
      </c>
      <c r="M590" s="29"/>
      <c r="N590" s="4">
        <f t="shared" si="80"/>
        <v>0</v>
      </c>
      <c r="O590" s="5"/>
      <c r="P590" s="6">
        <f t="shared" si="81"/>
        <v>0</v>
      </c>
    </row>
    <row r="591" spans="1:16" hidden="1" x14ac:dyDescent="0.3">
      <c r="A591" s="1"/>
      <c r="B591" s="1"/>
      <c r="C591" s="1"/>
      <c r="D591" s="1"/>
      <c r="E591" s="1"/>
      <c r="F591" s="1" t="s">
        <v>543</v>
      </c>
      <c r="G591" s="1"/>
      <c r="H591" s="1"/>
      <c r="I591" s="1"/>
      <c r="J591" s="4">
        <v>0</v>
      </c>
      <c r="K591" s="5"/>
      <c r="L591" s="4">
        <v>0</v>
      </c>
      <c r="M591" s="29"/>
      <c r="N591" s="4">
        <f t="shared" si="80"/>
        <v>0</v>
      </c>
      <c r="O591" s="5"/>
      <c r="P591" s="6">
        <f t="shared" si="81"/>
        <v>0</v>
      </c>
    </row>
    <row r="592" spans="1:16" hidden="1" x14ac:dyDescent="0.3">
      <c r="A592" s="1"/>
      <c r="B592" s="1"/>
      <c r="C592" s="1"/>
      <c r="D592" s="1"/>
      <c r="E592" s="1"/>
      <c r="F592" s="1" t="s">
        <v>544</v>
      </c>
      <c r="G592" s="1"/>
      <c r="H592" s="1"/>
      <c r="I592" s="1"/>
      <c r="J592" s="4">
        <v>0</v>
      </c>
      <c r="K592" s="5"/>
      <c r="L592" s="4">
        <v>5733.33</v>
      </c>
      <c r="M592" s="29"/>
      <c r="N592" s="4">
        <f t="shared" si="80"/>
        <v>-5733.33</v>
      </c>
      <c r="O592" s="5"/>
      <c r="P592" s="6">
        <f t="shared" si="81"/>
        <v>0</v>
      </c>
    </row>
    <row r="593" spans="1:16" hidden="1" x14ac:dyDescent="0.3">
      <c r="A593" s="1"/>
      <c r="B593" s="1"/>
      <c r="C593" s="1"/>
      <c r="D593" s="1"/>
      <c r="E593" s="1"/>
      <c r="F593" s="1" t="s">
        <v>545</v>
      </c>
      <c r="G593" s="1"/>
      <c r="H593" s="1"/>
      <c r="I593" s="1"/>
      <c r="J593" s="4">
        <v>0</v>
      </c>
      <c r="K593" s="5"/>
      <c r="L593" s="4">
        <v>0</v>
      </c>
      <c r="M593" s="29"/>
      <c r="N593" s="4">
        <f t="shared" si="80"/>
        <v>0</v>
      </c>
      <c r="O593" s="5"/>
      <c r="P593" s="6">
        <f t="shared" si="81"/>
        <v>0</v>
      </c>
    </row>
    <row r="594" spans="1:16" hidden="1" x14ac:dyDescent="0.3">
      <c r="A594" s="1"/>
      <c r="B594" s="1"/>
      <c r="C594" s="1"/>
      <c r="D594" s="1"/>
      <c r="E594" s="1"/>
      <c r="F594" s="1" t="s">
        <v>546</v>
      </c>
      <c r="G594" s="1"/>
      <c r="H594" s="1"/>
      <c r="I594" s="1"/>
      <c r="J594" s="4">
        <v>0</v>
      </c>
      <c r="K594" s="5"/>
      <c r="L594" s="4">
        <v>0</v>
      </c>
      <c r="M594" s="29"/>
      <c r="N594" s="4">
        <f t="shared" si="80"/>
        <v>0</v>
      </c>
      <c r="O594" s="5"/>
      <c r="P594" s="6">
        <f t="shared" si="81"/>
        <v>0</v>
      </c>
    </row>
    <row r="595" spans="1:16" hidden="1" x14ac:dyDescent="0.3">
      <c r="A595" s="1"/>
      <c r="B595" s="1"/>
      <c r="C595" s="1"/>
      <c r="D595" s="1"/>
      <c r="E595" s="1"/>
      <c r="F595" s="1" t="s">
        <v>547</v>
      </c>
      <c r="G595" s="1"/>
      <c r="H595" s="1"/>
      <c r="I595" s="1"/>
      <c r="J595" s="4">
        <v>0</v>
      </c>
      <c r="K595" s="5"/>
      <c r="L595" s="4">
        <v>0</v>
      </c>
      <c r="M595" s="29"/>
      <c r="N595" s="4">
        <f t="shared" si="80"/>
        <v>0</v>
      </c>
      <c r="O595" s="5"/>
      <c r="P595" s="6">
        <f t="shared" si="81"/>
        <v>0</v>
      </c>
    </row>
    <row r="596" spans="1:16" hidden="1" x14ac:dyDescent="0.3">
      <c r="A596" s="1"/>
      <c r="B596" s="1"/>
      <c r="C596" s="1"/>
      <c r="D596" s="1"/>
      <c r="E596" s="1"/>
      <c r="F596" s="1" t="s">
        <v>548</v>
      </c>
      <c r="G596" s="1"/>
      <c r="H596" s="1"/>
      <c r="I596" s="1"/>
      <c r="J596" s="4">
        <v>0</v>
      </c>
      <c r="K596" s="5"/>
      <c r="L596" s="4">
        <v>0</v>
      </c>
      <c r="M596" s="29"/>
      <c r="N596" s="4">
        <f t="shared" si="80"/>
        <v>0</v>
      </c>
      <c r="O596" s="5"/>
      <c r="P596" s="6">
        <f t="shared" si="81"/>
        <v>0</v>
      </c>
    </row>
    <row r="597" spans="1:16" hidden="1" x14ac:dyDescent="0.3">
      <c r="A597" s="1"/>
      <c r="B597" s="1"/>
      <c r="C597" s="1"/>
      <c r="D597" s="1"/>
      <c r="E597" s="1"/>
      <c r="F597" s="1" t="s">
        <v>549</v>
      </c>
      <c r="G597" s="1"/>
      <c r="H597" s="1"/>
      <c r="I597" s="1"/>
      <c r="J597" s="4"/>
      <c r="K597" s="5"/>
      <c r="L597" s="4"/>
      <c r="M597" s="29"/>
      <c r="N597" s="4"/>
      <c r="O597" s="5"/>
      <c r="P597" s="6"/>
    </row>
    <row r="598" spans="1:16" hidden="1" x14ac:dyDescent="0.3">
      <c r="A598" s="1"/>
      <c r="B598" s="1"/>
      <c r="C598" s="1"/>
      <c r="D598" s="1"/>
      <c r="E598" s="1"/>
      <c r="F598" s="1"/>
      <c r="G598" s="1" t="s">
        <v>550</v>
      </c>
      <c r="H598" s="1"/>
      <c r="I598" s="1"/>
      <c r="J598" s="4">
        <v>0</v>
      </c>
      <c r="K598" s="5"/>
      <c r="L598" s="4">
        <v>0</v>
      </c>
      <c r="M598" s="29">
        <v>0</v>
      </c>
      <c r="N598" s="4">
        <f>ROUND((J598-L598),5)</f>
        <v>0</v>
      </c>
      <c r="O598" s="5"/>
      <c r="P598" s="6">
        <f>ROUND(IF(L598=0, IF(J598=0, 0, 1), J598/L598),5)</f>
        <v>0</v>
      </c>
    </row>
    <row r="599" spans="1:16" hidden="1" x14ac:dyDescent="0.3">
      <c r="A599" s="1"/>
      <c r="B599" s="1"/>
      <c r="C599" s="1"/>
      <c r="D599" s="1"/>
      <c r="E599" s="1"/>
      <c r="F599" s="1"/>
      <c r="G599" s="1" t="s">
        <v>551</v>
      </c>
      <c r="H599" s="1"/>
      <c r="I599" s="1"/>
      <c r="J599" s="4">
        <v>0</v>
      </c>
      <c r="K599" s="5"/>
      <c r="L599" s="4">
        <v>0</v>
      </c>
      <c r="M599" s="29"/>
      <c r="N599" s="4">
        <f>ROUND((J599-L599),5)</f>
        <v>0</v>
      </c>
      <c r="O599" s="5"/>
      <c r="P599" s="6">
        <f>ROUND(IF(L599=0, IF(J599=0, 0, 1), J599/L599),5)</f>
        <v>0</v>
      </c>
    </row>
    <row r="600" spans="1:16" hidden="1" x14ac:dyDescent="0.3">
      <c r="A600" s="1"/>
      <c r="B600" s="1"/>
      <c r="C600" s="1"/>
      <c r="D600" s="1"/>
      <c r="E600" s="1"/>
      <c r="F600" s="1"/>
      <c r="G600" s="1" t="s">
        <v>552</v>
      </c>
      <c r="H600" s="1"/>
      <c r="I600" s="1"/>
      <c r="J600" s="4"/>
      <c r="K600" s="5"/>
      <c r="L600" s="4"/>
      <c r="M600" s="29"/>
      <c r="N600" s="4"/>
      <c r="O600" s="5"/>
      <c r="P600" s="6"/>
    </row>
    <row r="601" spans="1:16" hidden="1" x14ac:dyDescent="0.3">
      <c r="A601" s="1"/>
      <c r="B601" s="1"/>
      <c r="C601" s="1"/>
      <c r="D601" s="1"/>
      <c r="E601" s="1"/>
      <c r="F601" s="1"/>
      <c r="G601" s="1"/>
      <c r="H601" s="1" t="s">
        <v>553</v>
      </c>
      <c r="I601" s="1"/>
      <c r="J601" s="4">
        <v>0</v>
      </c>
      <c r="K601" s="5"/>
      <c r="L601" s="4">
        <v>0</v>
      </c>
      <c r="M601" s="29"/>
      <c r="N601" s="4">
        <f t="shared" ref="N601:N614" si="82">ROUND((J601-L601),5)</f>
        <v>0</v>
      </c>
      <c r="O601" s="5"/>
      <c r="P601" s="6">
        <f t="shared" ref="P601:P614" si="83">ROUND(IF(L601=0, IF(J601=0, 0, 1), J601/L601),5)</f>
        <v>0</v>
      </c>
    </row>
    <row r="602" spans="1:16" hidden="1" x14ac:dyDescent="0.3">
      <c r="A602" s="1"/>
      <c r="B602" s="1"/>
      <c r="C602" s="1"/>
      <c r="D602" s="1"/>
      <c r="E602" s="1"/>
      <c r="F602" s="1"/>
      <c r="G602" s="1"/>
      <c r="H602" s="1" t="s">
        <v>554</v>
      </c>
      <c r="I602" s="1"/>
      <c r="J602" s="4">
        <v>0</v>
      </c>
      <c r="K602" s="5"/>
      <c r="L602" s="4">
        <v>0</v>
      </c>
      <c r="M602" s="29"/>
      <c r="N602" s="4">
        <f t="shared" si="82"/>
        <v>0</v>
      </c>
      <c r="O602" s="5"/>
      <c r="P602" s="6">
        <f t="shared" si="83"/>
        <v>0</v>
      </c>
    </row>
    <row r="603" spans="1:16" ht="15" hidden="1" thickBot="1" x14ac:dyDescent="0.35">
      <c r="A603" s="1"/>
      <c r="B603" s="1"/>
      <c r="C603" s="1"/>
      <c r="D603" s="1"/>
      <c r="E603" s="1"/>
      <c r="F603" s="1"/>
      <c r="G603" s="1"/>
      <c r="H603" s="1" t="s">
        <v>555</v>
      </c>
      <c r="I603" s="1"/>
      <c r="J603" s="7">
        <v>0</v>
      </c>
      <c r="K603" s="5"/>
      <c r="L603" s="7">
        <v>0</v>
      </c>
      <c r="M603" s="29"/>
      <c r="N603" s="7">
        <f t="shared" si="82"/>
        <v>0</v>
      </c>
      <c r="O603" s="5"/>
      <c r="P603" s="8">
        <f t="shared" si="83"/>
        <v>0</v>
      </c>
    </row>
    <row r="604" spans="1:16" x14ac:dyDescent="0.3">
      <c r="A604" s="1"/>
      <c r="B604" s="1"/>
      <c r="C604" s="1"/>
      <c r="D604" s="1"/>
      <c r="E604" s="1"/>
      <c r="F604" s="1"/>
      <c r="G604" s="1" t="s">
        <v>556</v>
      </c>
      <c r="H604" s="1"/>
      <c r="I604" s="1"/>
      <c r="J604" s="4">
        <f>ROUND(SUM(J600:J603),5)</f>
        <v>0</v>
      </c>
      <c r="K604" s="5"/>
      <c r="L604" s="4">
        <f>ROUND(SUM(L600:L603),5)</f>
        <v>0</v>
      </c>
      <c r="M604" s="36">
        <f>ROUND(SUM(M600:M603),5)</f>
        <v>0</v>
      </c>
      <c r="N604" s="4">
        <f t="shared" si="82"/>
        <v>0</v>
      </c>
      <c r="O604" s="5"/>
      <c r="P604" s="6">
        <f t="shared" si="83"/>
        <v>0</v>
      </c>
    </row>
    <row r="605" spans="1:16" ht="15" thickBot="1" x14ac:dyDescent="0.35">
      <c r="A605" s="1"/>
      <c r="B605" s="1"/>
      <c r="C605" s="1"/>
      <c r="D605" s="1"/>
      <c r="E605" s="1"/>
      <c r="F605" s="1"/>
      <c r="G605" s="1" t="s">
        <v>557</v>
      </c>
      <c r="H605" s="1"/>
      <c r="I605" s="1"/>
      <c r="J605" s="7">
        <v>0</v>
      </c>
      <c r="K605" s="5"/>
      <c r="L605" s="7">
        <v>0</v>
      </c>
      <c r="M605" s="29"/>
      <c r="N605" s="7">
        <f t="shared" si="82"/>
        <v>0</v>
      </c>
      <c r="O605" s="5"/>
      <c r="P605" s="8">
        <f t="shared" si="83"/>
        <v>0</v>
      </c>
    </row>
    <row r="606" spans="1:16" x14ac:dyDescent="0.3">
      <c r="A606" s="1"/>
      <c r="B606" s="1"/>
      <c r="C606" s="1"/>
      <c r="D606" s="1"/>
      <c r="E606" s="1"/>
      <c r="F606" s="1" t="s">
        <v>558</v>
      </c>
      <c r="G606" s="1"/>
      <c r="H606" s="1"/>
      <c r="I606" s="1"/>
      <c r="J606" s="4">
        <f>ROUND(SUM(J597:J599)+SUM(J604:J605),5)</f>
        <v>0</v>
      </c>
      <c r="K606" s="5"/>
      <c r="L606" s="4">
        <f>ROUND(SUM(L597:L599)+SUM(L604:L605),5)</f>
        <v>0</v>
      </c>
      <c r="M606" s="36">
        <f>ROUND(SUM(M597:M599)+SUM(M604:M605),5)</f>
        <v>0</v>
      </c>
      <c r="N606" s="4">
        <f t="shared" si="82"/>
        <v>0</v>
      </c>
      <c r="O606" s="5"/>
      <c r="P606" s="6">
        <f t="shared" si="83"/>
        <v>0</v>
      </c>
    </row>
    <row r="607" spans="1:16" x14ac:dyDescent="0.3">
      <c r="A607" s="1"/>
      <c r="B607" s="1"/>
      <c r="C607" s="1"/>
      <c r="D607" s="1"/>
      <c r="E607" s="1"/>
      <c r="F607" s="1" t="s">
        <v>559</v>
      </c>
      <c r="G607" s="1"/>
      <c r="H607" s="1"/>
      <c r="I607" s="1"/>
      <c r="J607" s="4">
        <v>733133.04</v>
      </c>
      <c r="K607" s="5"/>
      <c r="L607" s="4">
        <v>688000</v>
      </c>
      <c r="M607" s="29">
        <v>720000</v>
      </c>
      <c r="N607" s="4">
        <f t="shared" si="82"/>
        <v>45133.04</v>
      </c>
      <c r="O607" s="5"/>
      <c r="P607" s="6">
        <f t="shared" si="83"/>
        <v>1.0656000000000001</v>
      </c>
    </row>
    <row r="608" spans="1:16" hidden="1" x14ac:dyDescent="0.3">
      <c r="A608" s="1"/>
      <c r="B608" s="1"/>
      <c r="C608" s="1"/>
      <c r="D608" s="1"/>
      <c r="E608" s="1"/>
      <c r="F608" s="1" t="s">
        <v>560</v>
      </c>
      <c r="G608" s="1"/>
      <c r="H608" s="1"/>
      <c r="I608" s="1"/>
      <c r="J608" s="4">
        <v>0</v>
      </c>
      <c r="K608" s="5"/>
      <c r="L608" s="4">
        <v>0</v>
      </c>
      <c r="M608" s="29"/>
      <c r="N608" s="4">
        <f t="shared" si="82"/>
        <v>0</v>
      </c>
      <c r="O608" s="5"/>
      <c r="P608" s="6">
        <f t="shared" si="83"/>
        <v>0</v>
      </c>
    </row>
    <row r="609" spans="1:16" hidden="1" x14ac:dyDescent="0.3">
      <c r="A609" s="1"/>
      <c r="B609" s="1"/>
      <c r="C609" s="1"/>
      <c r="D609" s="1"/>
      <c r="E609" s="1"/>
      <c r="F609" s="1" t="s">
        <v>561</v>
      </c>
      <c r="G609" s="1"/>
      <c r="H609" s="1"/>
      <c r="I609" s="1"/>
      <c r="J609" s="4">
        <v>0</v>
      </c>
      <c r="K609" s="5"/>
      <c r="L609" s="4">
        <v>0</v>
      </c>
      <c r="M609" s="29"/>
      <c r="N609" s="4">
        <f t="shared" si="82"/>
        <v>0</v>
      </c>
      <c r="O609" s="5"/>
      <c r="P609" s="6">
        <f t="shared" si="83"/>
        <v>0</v>
      </c>
    </row>
    <row r="610" spans="1:16" hidden="1" x14ac:dyDescent="0.3">
      <c r="A610" s="1"/>
      <c r="B610" s="1"/>
      <c r="C610" s="1"/>
      <c r="D610" s="1"/>
      <c r="E610" s="1"/>
      <c r="F610" s="1" t="s">
        <v>562</v>
      </c>
      <c r="G610" s="1"/>
      <c r="H610" s="1"/>
      <c r="I610" s="1"/>
      <c r="J610" s="4">
        <v>0</v>
      </c>
      <c r="K610" s="5"/>
      <c r="L610" s="4">
        <v>0</v>
      </c>
      <c r="M610" s="29"/>
      <c r="N610" s="4">
        <f t="shared" si="82"/>
        <v>0</v>
      </c>
      <c r="O610" s="5"/>
      <c r="P610" s="6">
        <f t="shared" si="83"/>
        <v>0</v>
      </c>
    </row>
    <row r="611" spans="1:16" hidden="1" x14ac:dyDescent="0.3">
      <c r="A611" s="1"/>
      <c r="B611" s="1"/>
      <c r="C611" s="1"/>
      <c r="D611" s="1"/>
      <c r="E611" s="1"/>
      <c r="F611" s="1" t="s">
        <v>563</v>
      </c>
      <c r="G611" s="1"/>
      <c r="H611" s="1"/>
      <c r="I611" s="1"/>
      <c r="J611" s="4">
        <v>0</v>
      </c>
      <c r="K611" s="5"/>
      <c r="L611" s="4">
        <v>0</v>
      </c>
      <c r="M611" s="29"/>
      <c r="N611" s="4">
        <f t="shared" si="82"/>
        <v>0</v>
      </c>
      <c r="O611" s="5"/>
      <c r="P611" s="6">
        <f t="shared" si="83"/>
        <v>0</v>
      </c>
    </row>
    <row r="612" spans="1:16" hidden="1" x14ac:dyDescent="0.3">
      <c r="A612" s="1"/>
      <c r="B612" s="1"/>
      <c r="C612" s="1"/>
      <c r="D612" s="1"/>
      <c r="E612" s="1"/>
      <c r="F612" s="1" t="s">
        <v>564</v>
      </c>
      <c r="G612" s="1"/>
      <c r="H612" s="1"/>
      <c r="I612" s="1"/>
      <c r="J612" s="4">
        <v>0</v>
      </c>
      <c r="K612" s="5"/>
      <c r="L612" s="4">
        <v>0</v>
      </c>
      <c r="M612" s="29"/>
      <c r="N612" s="4">
        <f t="shared" si="82"/>
        <v>0</v>
      </c>
      <c r="O612" s="5"/>
      <c r="P612" s="6">
        <f t="shared" si="83"/>
        <v>0</v>
      </c>
    </row>
    <row r="613" spans="1:16" hidden="1" x14ac:dyDescent="0.3">
      <c r="A613" s="1"/>
      <c r="B613" s="1"/>
      <c r="C613" s="1"/>
      <c r="D613" s="1"/>
      <c r="E613" s="1"/>
      <c r="F613" s="1" t="s">
        <v>565</v>
      </c>
      <c r="G613" s="1"/>
      <c r="H613" s="1"/>
      <c r="I613" s="1"/>
      <c r="J613" s="4">
        <v>0</v>
      </c>
      <c r="K613" s="5"/>
      <c r="L613" s="4">
        <v>0</v>
      </c>
      <c r="M613" s="29"/>
      <c r="N613" s="4">
        <f t="shared" si="82"/>
        <v>0</v>
      </c>
      <c r="O613" s="5"/>
      <c r="P613" s="6">
        <f t="shared" si="83"/>
        <v>0</v>
      </c>
    </row>
    <row r="614" spans="1:16" hidden="1" x14ac:dyDescent="0.3">
      <c r="A614" s="1"/>
      <c r="B614" s="1"/>
      <c r="C614" s="1"/>
      <c r="D614" s="1"/>
      <c r="E614" s="1"/>
      <c r="F614" s="1" t="s">
        <v>566</v>
      </c>
      <c r="G614" s="1"/>
      <c r="H614" s="1"/>
      <c r="I614" s="1"/>
      <c r="J614" s="4">
        <v>0</v>
      </c>
      <c r="K614" s="5"/>
      <c r="L614" s="4">
        <v>0</v>
      </c>
      <c r="M614" s="29"/>
      <c r="N614" s="4">
        <f t="shared" si="82"/>
        <v>0</v>
      </c>
      <c r="O614" s="5"/>
      <c r="P614" s="6">
        <f t="shared" si="83"/>
        <v>0</v>
      </c>
    </row>
    <row r="615" spans="1:16" hidden="1" x14ac:dyDescent="0.3">
      <c r="A615" s="1"/>
      <c r="B615" s="1"/>
      <c r="C615" s="1"/>
      <c r="D615" s="1"/>
      <c r="E615" s="1"/>
      <c r="F615" s="1" t="s">
        <v>567</v>
      </c>
      <c r="G615" s="1"/>
      <c r="H615" s="1"/>
      <c r="I615" s="1"/>
      <c r="J615" s="4"/>
      <c r="K615" s="5"/>
      <c r="L615" s="4"/>
      <c r="M615" s="29"/>
      <c r="N615" s="4"/>
      <c r="O615" s="5"/>
      <c r="P615" s="6"/>
    </row>
    <row r="616" spans="1:16" hidden="1" x14ac:dyDescent="0.3">
      <c r="A616" s="1"/>
      <c r="B616" s="1"/>
      <c r="C616" s="1"/>
      <c r="D616" s="1"/>
      <c r="E616" s="1"/>
      <c r="F616" s="1"/>
      <c r="G616" s="1" t="s">
        <v>568</v>
      </c>
      <c r="H616" s="1"/>
      <c r="I616" s="1"/>
      <c r="J616" s="4">
        <v>0</v>
      </c>
      <c r="K616" s="5"/>
      <c r="L616" s="4">
        <v>0</v>
      </c>
      <c r="M616" s="29"/>
      <c r="N616" s="4">
        <f>ROUND((J616-L616),5)</f>
        <v>0</v>
      </c>
      <c r="O616" s="5"/>
      <c r="P616" s="6">
        <f>ROUND(IF(L616=0, IF(J616=0, 0, 1), J616/L616),5)</f>
        <v>0</v>
      </c>
    </row>
    <row r="617" spans="1:16" ht="15" hidden="1" thickBot="1" x14ac:dyDescent="0.35">
      <c r="A617" s="1"/>
      <c r="B617" s="1"/>
      <c r="C617" s="1"/>
      <c r="D617" s="1"/>
      <c r="E617" s="1"/>
      <c r="F617" s="1"/>
      <c r="G617" s="1" t="s">
        <v>569</v>
      </c>
      <c r="H617" s="1"/>
      <c r="I617" s="1"/>
      <c r="J617" s="7">
        <v>0</v>
      </c>
      <c r="K617" s="5"/>
      <c r="L617" s="7">
        <v>0</v>
      </c>
      <c r="M617" s="29"/>
      <c r="N617" s="7">
        <f>ROUND((J617-L617),5)</f>
        <v>0</v>
      </c>
      <c r="O617" s="5"/>
      <c r="P617" s="8">
        <f>ROUND(IF(L617=0, IF(J617=0, 0, 1), J617/L617),5)</f>
        <v>0</v>
      </c>
    </row>
    <row r="618" spans="1:16" x14ac:dyDescent="0.3">
      <c r="A618" s="1"/>
      <c r="B618" s="1"/>
      <c r="C618" s="1"/>
      <c r="D618" s="1"/>
      <c r="E618" s="1"/>
      <c r="F618" s="1" t="s">
        <v>570</v>
      </c>
      <c r="G618" s="1"/>
      <c r="H618" s="1"/>
      <c r="I618" s="1"/>
      <c r="J618" s="4">
        <f>ROUND(SUM(J615:J617),5)</f>
        <v>0</v>
      </c>
      <c r="K618" s="5"/>
      <c r="L618" s="4">
        <f>ROUND(SUM(L615:L617),5)</f>
        <v>0</v>
      </c>
      <c r="M618" s="36">
        <f>ROUND(SUM(M615:M617),5)</f>
        <v>0</v>
      </c>
      <c r="N618" s="4">
        <f>ROUND((J618-L618),5)</f>
        <v>0</v>
      </c>
      <c r="O618" s="5"/>
      <c r="P618" s="6">
        <f>ROUND(IF(L618=0, IF(J618=0, 0, 1), J618/L618),5)</f>
        <v>0</v>
      </c>
    </row>
    <row r="619" spans="1:16" x14ac:dyDescent="0.3">
      <c r="A619" s="1"/>
      <c r="B619" s="1"/>
      <c r="C619" s="1"/>
      <c r="D619" s="1"/>
      <c r="E619" s="1"/>
      <c r="F619" s="1" t="s">
        <v>571</v>
      </c>
      <c r="G619" s="1"/>
      <c r="H619" s="1"/>
      <c r="I619" s="1"/>
      <c r="J619" s="4"/>
      <c r="K619" s="5"/>
      <c r="L619" s="4"/>
      <c r="M619" s="29"/>
      <c r="N619" s="4"/>
      <c r="O619" s="5"/>
      <c r="P619" s="6"/>
    </row>
    <row r="620" spans="1:16" x14ac:dyDescent="0.3">
      <c r="A620" s="1"/>
      <c r="B620" s="1"/>
      <c r="C620" s="1"/>
      <c r="D620" s="1"/>
      <c r="E620" s="1"/>
      <c r="F620" s="1"/>
      <c r="G620" s="1" t="s">
        <v>572</v>
      </c>
      <c r="H620" s="1"/>
      <c r="I620" s="1"/>
      <c r="J620" s="4"/>
      <c r="K620" s="5"/>
      <c r="L620" s="4"/>
      <c r="M620" s="29"/>
      <c r="N620" s="4"/>
      <c r="O620" s="5"/>
      <c r="P620" s="6"/>
    </row>
    <row r="621" spans="1:16" x14ac:dyDescent="0.3">
      <c r="A621" s="1"/>
      <c r="B621" s="1"/>
      <c r="C621" s="1"/>
      <c r="D621" s="1"/>
      <c r="E621" s="1"/>
      <c r="F621" s="1"/>
      <c r="G621" s="1"/>
      <c r="H621" s="1" t="s">
        <v>573</v>
      </c>
      <c r="I621" s="1"/>
      <c r="J621" s="4">
        <v>0</v>
      </c>
      <c r="K621" s="5"/>
      <c r="L621" s="4">
        <v>0</v>
      </c>
      <c r="M621" s="29"/>
      <c r="N621" s="4">
        <f>ROUND((J621-L621),5)</f>
        <v>0</v>
      </c>
      <c r="O621" s="5"/>
      <c r="P621" s="6">
        <f>ROUND(IF(L621=0, IF(J621=0, 0, 1), J621/L621),5)</f>
        <v>0</v>
      </c>
    </row>
    <row r="622" spans="1:16" ht="15" thickBot="1" x14ac:dyDescent="0.35">
      <c r="A622" s="1"/>
      <c r="B622" s="1"/>
      <c r="C622" s="1"/>
      <c r="D622" s="1"/>
      <c r="E622" s="1"/>
      <c r="F622" s="1"/>
      <c r="G622" s="1"/>
      <c r="H622" s="1" t="s">
        <v>574</v>
      </c>
      <c r="I622" s="1"/>
      <c r="J622" s="7">
        <v>0</v>
      </c>
      <c r="K622" s="5"/>
      <c r="L622" s="7">
        <v>0</v>
      </c>
      <c r="M622" s="29"/>
      <c r="N622" s="7">
        <f>ROUND((J622-L622),5)</f>
        <v>0</v>
      </c>
      <c r="O622" s="5"/>
      <c r="P622" s="8">
        <f>ROUND(IF(L622=0, IF(J622=0, 0, 1), J622/L622),5)</f>
        <v>0</v>
      </c>
    </row>
    <row r="623" spans="1:16" x14ac:dyDescent="0.3">
      <c r="A623" s="1"/>
      <c r="B623" s="1"/>
      <c r="C623" s="1"/>
      <c r="D623" s="1"/>
      <c r="E623" s="1"/>
      <c r="F623" s="1"/>
      <c r="G623" s="1" t="s">
        <v>575</v>
      </c>
      <c r="H623" s="1"/>
      <c r="I623" s="1"/>
      <c r="J623" s="4">
        <f>ROUND(SUM(J620:J622),5)</f>
        <v>0</v>
      </c>
      <c r="K623" s="5"/>
      <c r="L623" s="4">
        <f>ROUND(SUM(L620:L622),5)</f>
        <v>0</v>
      </c>
      <c r="M623" s="36">
        <f>ROUND(SUM(M620:M622),5)</f>
        <v>0</v>
      </c>
      <c r="N623" s="4">
        <f>ROUND((J623-L623),5)</f>
        <v>0</v>
      </c>
      <c r="O623" s="5"/>
      <c r="P623" s="6">
        <f>ROUND(IF(L623=0, IF(J623=0, 0, 1), J623/L623),5)</f>
        <v>0</v>
      </c>
    </row>
    <row r="624" spans="1:16" x14ac:dyDescent="0.3">
      <c r="A624" s="1"/>
      <c r="B624" s="1"/>
      <c r="C624" s="1"/>
      <c r="D624" s="1"/>
      <c r="E624" s="1"/>
      <c r="F624" s="1"/>
      <c r="G624" s="1" t="s">
        <v>576</v>
      </c>
      <c r="H624" s="1"/>
      <c r="I624" s="1"/>
      <c r="J624" s="4"/>
      <c r="K624" s="5"/>
      <c r="L624" s="4"/>
      <c r="M624" s="29"/>
      <c r="N624" s="4"/>
      <c r="O624" s="5"/>
      <c r="P624" s="6"/>
    </row>
    <row r="625" spans="1:16" x14ac:dyDescent="0.3">
      <c r="A625" s="1"/>
      <c r="B625" s="1"/>
      <c r="C625" s="1"/>
      <c r="D625" s="1"/>
      <c r="E625" s="1"/>
      <c r="F625" s="1"/>
      <c r="G625" s="1"/>
      <c r="H625" s="1" t="s">
        <v>577</v>
      </c>
      <c r="I625" s="1"/>
      <c r="J625" s="4">
        <v>0</v>
      </c>
      <c r="K625" s="5"/>
      <c r="L625" s="4">
        <v>0</v>
      </c>
      <c r="M625" s="29"/>
      <c r="N625" s="4">
        <f>ROUND((J625-L625),5)</f>
        <v>0</v>
      </c>
      <c r="O625" s="5"/>
      <c r="P625" s="6">
        <f>ROUND(IF(L625=0, IF(J625=0, 0, 1), J625/L625),5)</f>
        <v>0</v>
      </c>
    </row>
    <row r="626" spans="1:16" ht="15" thickBot="1" x14ac:dyDescent="0.35">
      <c r="A626" s="1"/>
      <c r="B626" s="1"/>
      <c r="C626" s="1"/>
      <c r="D626" s="1"/>
      <c r="E626" s="1"/>
      <c r="F626" s="1"/>
      <c r="G626" s="1"/>
      <c r="H626" s="1" t="s">
        <v>578</v>
      </c>
      <c r="I626" s="1"/>
      <c r="J626" s="7">
        <v>0</v>
      </c>
      <c r="K626" s="5"/>
      <c r="L626" s="7">
        <v>0</v>
      </c>
      <c r="M626" s="29"/>
      <c r="N626" s="7">
        <f>ROUND((J626-L626),5)</f>
        <v>0</v>
      </c>
      <c r="O626" s="5"/>
      <c r="P626" s="8">
        <f>ROUND(IF(L626=0, IF(J626=0, 0, 1), J626/L626),5)</f>
        <v>0</v>
      </c>
    </row>
    <row r="627" spans="1:16" x14ac:dyDescent="0.3">
      <c r="A627" s="1"/>
      <c r="B627" s="1"/>
      <c r="C627" s="1"/>
      <c r="D627" s="1"/>
      <c r="E627" s="1"/>
      <c r="F627" s="1"/>
      <c r="G627" s="1" t="s">
        <v>579</v>
      </c>
      <c r="H627" s="1"/>
      <c r="I627" s="1"/>
      <c r="J627" s="4">
        <f>ROUND(SUM(J624:J626),5)</f>
        <v>0</v>
      </c>
      <c r="K627" s="5"/>
      <c r="L627" s="4">
        <f>ROUND(SUM(L624:L626),5)</f>
        <v>0</v>
      </c>
      <c r="M627" s="36">
        <f>ROUND(SUM(M624:M626),5)</f>
        <v>0</v>
      </c>
      <c r="N627" s="4">
        <f>ROUND((J627-L627),5)</f>
        <v>0</v>
      </c>
      <c r="O627" s="5"/>
      <c r="P627" s="6">
        <f>ROUND(IF(L627=0, IF(J627=0, 0, 1), J627/L627),5)</f>
        <v>0</v>
      </c>
    </row>
    <row r="628" spans="1:16" x14ac:dyDescent="0.3">
      <c r="A628" s="1"/>
      <c r="B628" s="1"/>
      <c r="C628" s="1"/>
      <c r="D628" s="1"/>
      <c r="E628" s="1"/>
      <c r="F628" s="1"/>
      <c r="G628" s="1" t="s">
        <v>580</v>
      </c>
      <c r="H628" s="1"/>
      <c r="I628" s="1"/>
      <c r="J628" s="4"/>
      <c r="K628" s="5"/>
      <c r="L628" s="4"/>
      <c r="M628" s="29"/>
      <c r="N628" s="4"/>
      <c r="O628" s="5"/>
      <c r="P628" s="6"/>
    </row>
    <row r="629" spans="1:16" x14ac:dyDescent="0.3">
      <c r="A629" s="1"/>
      <c r="B629" s="1"/>
      <c r="C629" s="1"/>
      <c r="D629" s="1"/>
      <c r="E629" s="1"/>
      <c r="F629" s="1"/>
      <c r="G629" s="1"/>
      <c r="H629" s="1" t="s">
        <v>581</v>
      </c>
      <c r="I629" s="1"/>
      <c r="J629" s="4">
        <v>0</v>
      </c>
      <c r="K629" s="5"/>
      <c r="L629" s="4">
        <v>0</v>
      </c>
      <c r="M629" s="29"/>
      <c r="N629" s="4">
        <f>ROUND((J629-L629),5)</f>
        <v>0</v>
      </c>
      <c r="O629" s="5"/>
      <c r="P629" s="6">
        <f>ROUND(IF(L629=0, IF(J629=0, 0, 1), J629/L629),5)</f>
        <v>0</v>
      </c>
    </row>
    <row r="630" spans="1:16" ht="15" thickBot="1" x14ac:dyDescent="0.35">
      <c r="A630" s="1"/>
      <c r="B630" s="1"/>
      <c r="C630" s="1"/>
      <c r="D630" s="1"/>
      <c r="E630" s="1"/>
      <c r="F630" s="1"/>
      <c r="G630" s="1"/>
      <c r="H630" s="1" t="s">
        <v>582</v>
      </c>
      <c r="I630" s="1"/>
      <c r="J630" s="7">
        <v>0</v>
      </c>
      <c r="K630" s="5"/>
      <c r="L630" s="7">
        <v>0</v>
      </c>
      <c r="M630" s="29"/>
      <c r="N630" s="7">
        <f>ROUND((J630-L630),5)</f>
        <v>0</v>
      </c>
      <c r="O630" s="5"/>
      <c r="P630" s="8">
        <f>ROUND(IF(L630=0, IF(J630=0, 0, 1), J630/L630),5)</f>
        <v>0</v>
      </c>
    </row>
    <row r="631" spans="1:16" x14ac:dyDescent="0.3">
      <c r="A631" s="1"/>
      <c r="B631" s="1"/>
      <c r="C631" s="1"/>
      <c r="D631" s="1"/>
      <c r="E631" s="1"/>
      <c r="F631" s="1"/>
      <c r="G631" s="1" t="s">
        <v>583</v>
      </c>
      <c r="H631" s="1"/>
      <c r="I631" s="1"/>
      <c r="J631" s="4">
        <f>ROUND(SUM(J628:J630),5)</f>
        <v>0</v>
      </c>
      <c r="K631" s="5"/>
      <c r="L631" s="4">
        <f>ROUND(SUM(L628:L630),5)</f>
        <v>0</v>
      </c>
      <c r="M631" s="36">
        <f>ROUND(SUM(M628:M630),5)</f>
        <v>0</v>
      </c>
      <c r="N631" s="4">
        <f>ROUND((J631-L631),5)</f>
        <v>0</v>
      </c>
      <c r="O631" s="5"/>
      <c r="P631" s="6">
        <f>ROUND(IF(L631=0, IF(J631=0, 0, 1), J631/L631),5)</f>
        <v>0</v>
      </c>
    </row>
    <row r="632" spans="1:16" hidden="1" x14ac:dyDescent="0.3">
      <c r="A632" s="1"/>
      <c r="B632" s="1"/>
      <c r="C632" s="1"/>
      <c r="D632" s="1"/>
      <c r="E632" s="1"/>
      <c r="F632" s="1"/>
      <c r="G632" s="1" t="s">
        <v>584</v>
      </c>
      <c r="H632" s="1"/>
      <c r="I632" s="1"/>
      <c r="J632" s="4">
        <v>0</v>
      </c>
      <c r="K632" s="5"/>
      <c r="L632" s="4">
        <v>0</v>
      </c>
      <c r="M632" s="29"/>
      <c r="N632" s="4">
        <f>ROUND((J632-L632),5)</f>
        <v>0</v>
      </c>
      <c r="O632" s="5"/>
      <c r="P632" s="6">
        <f>ROUND(IF(L632=0, IF(J632=0, 0, 1), J632/L632),5)</f>
        <v>0</v>
      </c>
    </row>
    <row r="633" spans="1:16" hidden="1" x14ac:dyDescent="0.3">
      <c r="A633" s="1"/>
      <c r="B633" s="1"/>
      <c r="C633" s="1"/>
      <c r="D633" s="1"/>
      <c r="E633" s="1"/>
      <c r="F633" s="1"/>
      <c r="G633" s="1" t="s">
        <v>585</v>
      </c>
      <c r="H633" s="1"/>
      <c r="I633" s="1"/>
      <c r="J633" s="4"/>
      <c r="K633" s="5"/>
      <c r="L633" s="4"/>
      <c r="M633" s="29"/>
      <c r="N633" s="4"/>
      <c r="O633" s="5"/>
      <c r="P633" s="6"/>
    </row>
    <row r="634" spans="1:16" hidden="1" x14ac:dyDescent="0.3">
      <c r="A634" s="1"/>
      <c r="B634" s="1"/>
      <c r="C634" s="1"/>
      <c r="D634" s="1"/>
      <c r="E634" s="1"/>
      <c r="F634" s="1"/>
      <c r="G634" s="1"/>
      <c r="H634" s="1" t="s">
        <v>586</v>
      </c>
      <c r="I634" s="1"/>
      <c r="J634" s="4">
        <v>0</v>
      </c>
      <c r="K634" s="5"/>
      <c r="L634" s="4">
        <v>0</v>
      </c>
      <c r="M634" s="29"/>
      <c r="N634" s="4">
        <f t="shared" ref="N634:N645" si="84">ROUND((J634-L634),5)</f>
        <v>0</v>
      </c>
      <c r="O634" s="5"/>
      <c r="P634" s="6">
        <f t="shared" ref="P634:P645" si="85">ROUND(IF(L634=0, IF(J634=0, 0, 1), J634/L634),5)</f>
        <v>0</v>
      </c>
    </row>
    <row r="635" spans="1:16" hidden="1" x14ac:dyDescent="0.3">
      <c r="A635" s="1"/>
      <c r="B635" s="1"/>
      <c r="C635" s="1"/>
      <c r="D635" s="1"/>
      <c r="E635" s="1"/>
      <c r="F635" s="1"/>
      <c r="G635" s="1"/>
      <c r="H635" s="1" t="s">
        <v>587</v>
      </c>
      <c r="I635" s="1"/>
      <c r="J635" s="4">
        <v>0</v>
      </c>
      <c r="K635" s="5"/>
      <c r="L635" s="4">
        <v>0</v>
      </c>
      <c r="M635" s="29"/>
      <c r="N635" s="4">
        <f t="shared" si="84"/>
        <v>0</v>
      </c>
      <c r="O635" s="5"/>
      <c r="P635" s="6">
        <f t="shared" si="85"/>
        <v>0</v>
      </c>
    </row>
    <row r="636" spans="1:16" hidden="1" x14ac:dyDescent="0.3">
      <c r="A636" s="1"/>
      <c r="B636" s="1"/>
      <c r="C636" s="1"/>
      <c r="D636" s="1"/>
      <c r="E636" s="1"/>
      <c r="F636" s="1"/>
      <c r="G636" s="1"/>
      <c r="H636" s="1" t="s">
        <v>588</v>
      </c>
      <c r="I636" s="1"/>
      <c r="J636" s="4">
        <v>0</v>
      </c>
      <c r="K636" s="5"/>
      <c r="L636" s="4">
        <v>0</v>
      </c>
      <c r="M636" s="29"/>
      <c r="N636" s="4">
        <f t="shared" si="84"/>
        <v>0</v>
      </c>
      <c r="O636" s="5"/>
      <c r="P636" s="6">
        <f t="shared" si="85"/>
        <v>0</v>
      </c>
    </row>
    <row r="637" spans="1:16" hidden="1" x14ac:dyDescent="0.3">
      <c r="A637" s="1"/>
      <c r="B637" s="1"/>
      <c r="C637" s="1"/>
      <c r="D637" s="1"/>
      <c r="E637" s="1"/>
      <c r="F637" s="1"/>
      <c r="G637" s="1"/>
      <c r="H637" s="1" t="s">
        <v>589</v>
      </c>
      <c r="I637" s="1"/>
      <c r="J637" s="4">
        <v>0</v>
      </c>
      <c r="K637" s="5"/>
      <c r="L637" s="4">
        <v>0</v>
      </c>
      <c r="M637" s="29"/>
      <c r="N637" s="4">
        <f t="shared" si="84"/>
        <v>0</v>
      </c>
      <c r="O637" s="5"/>
      <c r="P637" s="6">
        <f t="shared" si="85"/>
        <v>0</v>
      </c>
    </row>
    <row r="638" spans="1:16" ht="15" hidden="1" thickBot="1" x14ac:dyDescent="0.35">
      <c r="A638" s="1"/>
      <c r="B638" s="1"/>
      <c r="C638" s="1"/>
      <c r="D638" s="1"/>
      <c r="E638" s="1"/>
      <c r="F638" s="1"/>
      <c r="G638" s="1"/>
      <c r="H638" s="1" t="s">
        <v>590</v>
      </c>
      <c r="I638" s="1"/>
      <c r="J638" s="7">
        <v>0</v>
      </c>
      <c r="K638" s="5"/>
      <c r="L638" s="7">
        <v>0</v>
      </c>
      <c r="M638" s="29"/>
      <c r="N638" s="7">
        <f t="shared" si="84"/>
        <v>0</v>
      </c>
      <c r="O638" s="5"/>
      <c r="P638" s="8">
        <f t="shared" si="85"/>
        <v>0</v>
      </c>
    </row>
    <row r="639" spans="1:16" x14ac:dyDescent="0.3">
      <c r="A639" s="1"/>
      <c r="B639" s="1"/>
      <c r="C639" s="1"/>
      <c r="D639" s="1"/>
      <c r="E639" s="1"/>
      <c r="F639" s="1"/>
      <c r="G639" s="1" t="s">
        <v>591</v>
      </c>
      <c r="H639" s="1"/>
      <c r="I639" s="1"/>
      <c r="J639" s="4">
        <f>ROUND(SUM(J633:J638),5)</f>
        <v>0</v>
      </c>
      <c r="K639" s="5"/>
      <c r="L639" s="4">
        <f>ROUND(SUM(L633:L638),5)</f>
        <v>0</v>
      </c>
      <c r="M639" s="36">
        <f>ROUND(SUM(M633:M638),5)</f>
        <v>0</v>
      </c>
      <c r="N639" s="4">
        <f t="shared" si="84"/>
        <v>0</v>
      </c>
      <c r="O639" s="5"/>
      <c r="P639" s="6">
        <f t="shared" si="85"/>
        <v>0</v>
      </c>
    </row>
    <row r="640" spans="1:16" x14ac:dyDescent="0.3">
      <c r="A640" s="1"/>
      <c r="B640" s="1"/>
      <c r="C640" s="1"/>
      <c r="D640" s="1"/>
      <c r="E640" s="1"/>
      <c r="F640" s="1"/>
      <c r="G640" s="1" t="s">
        <v>592</v>
      </c>
      <c r="H640" s="1"/>
      <c r="I640" s="1"/>
      <c r="J640" s="4">
        <v>0</v>
      </c>
      <c r="K640" s="5"/>
      <c r="L640" s="4">
        <v>0</v>
      </c>
      <c r="M640" s="29"/>
      <c r="N640" s="4">
        <f t="shared" si="84"/>
        <v>0</v>
      </c>
      <c r="O640" s="5"/>
      <c r="P640" s="6">
        <f t="shared" si="85"/>
        <v>0</v>
      </c>
    </row>
    <row r="641" spans="1:16" ht="15" thickBot="1" x14ac:dyDescent="0.35">
      <c r="A641" s="1"/>
      <c r="B641" s="1"/>
      <c r="C641" s="1"/>
      <c r="D641" s="1"/>
      <c r="E641" s="1"/>
      <c r="F641" s="1"/>
      <c r="G641" s="1" t="s">
        <v>593</v>
      </c>
      <c r="H641" s="1"/>
      <c r="I641" s="1"/>
      <c r="J641" s="7">
        <v>0</v>
      </c>
      <c r="K641" s="5"/>
      <c r="L641" s="7">
        <v>0</v>
      </c>
      <c r="M641" s="29"/>
      <c r="N641" s="7">
        <f t="shared" si="84"/>
        <v>0</v>
      </c>
      <c r="O641" s="5"/>
      <c r="P641" s="8">
        <f t="shared" si="85"/>
        <v>0</v>
      </c>
    </row>
    <row r="642" spans="1:16" x14ac:dyDescent="0.3">
      <c r="A642" s="1"/>
      <c r="B642" s="1"/>
      <c r="C642" s="1"/>
      <c r="D642" s="1"/>
      <c r="E642" s="1"/>
      <c r="F642" s="1" t="s">
        <v>594</v>
      </c>
      <c r="G642" s="1"/>
      <c r="H642" s="1"/>
      <c r="I642" s="1"/>
      <c r="J642" s="4">
        <f>ROUND(J619+J623+J627+SUM(J631:J632)+SUM(J639:J641),5)</f>
        <v>0</v>
      </c>
      <c r="K642" s="5"/>
      <c r="L642" s="4">
        <f>ROUND(L619+L623+L627+SUM(L631:L632)+SUM(L639:L641),5)</f>
        <v>0</v>
      </c>
      <c r="M642" s="38">
        <f>ROUND(M619+M623+M627+SUM(M631:M632)+SUM(M639:M641),5)</f>
        <v>0</v>
      </c>
      <c r="N642" s="4">
        <f t="shared" si="84"/>
        <v>0</v>
      </c>
      <c r="O642" s="5"/>
      <c r="P642" s="6">
        <f t="shared" si="85"/>
        <v>0</v>
      </c>
    </row>
    <row r="643" spans="1:16" hidden="1" x14ac:dyDescent="0.3">
      <c r="A643" s="1"/>
      <c r="B643" s="1"/>
      <c r="C643" s="1"/>
      <c r="D643" s="1"/>
      <c r="E643" s="1"/>
      <c r="F643" s="1" t="s">
        <v>595</v>
      </c>
      <c r="G643" s="1"/>
      <c r="H643" s="1"/>
      <c r="I643" s="1"/>
      <c r="J643" s="4">
        <v>0</v>
      </c>
      <c r="K643" s="5"/>
      <c r="L643" s="4">
        <v>0</v>
      </c>
      <c r="M643" s="29"/>
      <c r="N643" s="4">
        <f t="shared" si="84"/>
        <v>0</v>
      </c>
      <c r="O643" s="5"/>
      <c r="P643" s="6">
        <f t="shared" si="85"/>
        <v>0</v>
      </c>
    </row>
    <row r="644" spans="1:16" hidden="1" x14ac:dyDescent="0.3">
      <c r="A644" s="1"/>
      <c r="B644" s="1"/>
      <c r="C644" s="1"/>
      <c r="D644" s="1"/>
      <c r="E644" s="1"/>
      <c r="F644" s="1" t="s">
        <v>596</v>
      </c>
      <c r="G644" s="1"/>
      <c r="H644" s="1"/>
      <c r="I644" s="1"/>
      <c r="J644" s="4">
        <v>0</v>
      </c>
      <c r="K644" s="5"/>
      <c r="L644" s="4">
        <v>0</v>
      </c>
      <c r="M644" s="29"/>
      <c r="N644" s="4">
        <f t="shared" si="84"/>
        <v>0</v>
      </c>
      <c r="O644" s="5"/>
      <c r="P644" s="6">
        <f t="shared" si="85"/>
        <v>0</v>
      </c>
    </row>
    <row r="645" spans="1:16" hidden="1" x14ac:dyDescent="0.3">
      <c r="A645" s="1"/>
      <c r="B645" s="1"/>
      <c r="C645" s="1"/>
      <c r="D645" s="1"/>
      <c r="E645" s="1"/>
      <c r="F645" s="1" t="s">
        <v>597</v>
      </c>
      <c r="G645" s="1"/>
      <c r="H645" s="1"/>
      <c r="I645" s="1"/>
      <c r="J645" s="4">
        <v>0</v>
      </c>
      <c r="K645" s="5"/>
      <c r="L645" s="4">
        <v>0</v>
      </c>
      <c r="M645" s="29"/>
      <c r="N645" s="4">
        <f t="shared" si="84"/>
        <v>0</v>
      </c>
      <c r="O645" s="5"/>
      <c r="P645" s="6">
        <f t="shared" si="85"/>
        <v>0</v>
      </c>
    </row>
    <row r="646" spans="1:16" hidden="1" x14ac:dyDescent="0.3">
      <c r="A646" s="1"/>
      <c r="B646" s="1"/>
      <c r="C646" s="1"/>
      <c r="D646" s="1"/>
      <c r="E646" s="1"/>
      <c r="F646" s="1" t="s">
        <v>598</v>
      </c>
      <c r="G646" s="1"/>
      <c r="H646" s="1"/>
      <c r="I646" s="1"/>
      <c r="J646" s="4"/>
      <c r="K646" s="5"/>
      <c r="L646" s="4"/>
      <c r="M646" s="29"/>
      <c r="N646" s="4"/>
      <c r="O646" s="5"/>
      <c r="P646" s="6"/>
    </row>
    <row r="647" spans="1:16" hidden="1" x14ac:dyDescent="0.3">
      <c r="A647" s="1"/>
      <c r="B647" s="1"/>
      <c r="C647" s="1"/>
      <c r="D647" s="1"/>
      <c r="E647" s="1"/>
      <c r="F647" s="1"/>
      <c r="G647" s="1" t="s">
        <v>599</v>
      </c>
      <c r="H647" s="1"/>
      <c r="I647" s="1"/>
      <c r="J647" s="4">
        <v>0</v>
      </c>
      <c r="K647" s="5"/>
      <c r="L647" s="4">
        <v>0</v>
      </c>
      <c r="M647" s="29"/>
      <c r="N647" s="4">
        <f t="shared" ref="N647:N653" si="86">ROUND((J647-L647),5)</f>
        <v>0</v>
      </c>
      <c r="O647" s="5"/>
      <c r="P647" s="6">
        <f t="shared" ref="P647:P653" si="87">ROUND(IF(L647=0, IF(J647=0, 0, 1), J647/L647),5)</f>
        <v>0</v>
      </c>
    </row>
    <row r="648" spans="1:16" hidden="1" x14ac:dyDescent="0.3">
      <c r="A648" s="1"/>
      <c r="B648" s="1"/>
      <c r="C648" s="1"/>
      <c r="D648" s="1"/>
      <c r="E648" s="1"/>
      <c r="F648" s="1"/>
      <c r="G648" s="1" t="s">
        <v>600</v>
      </c>
      <c r="H648" s="1"/>
      <c r="I648" s="1"/>
      <c r="J648" s="4">
        <v>0</v>
      </c>
      <c r="K648" s="5"/>
      <c r="L648" s="4">
        <v>0</v>
      </c>
      <c r="M648" s="29"/>
      <c r="N648" s="4">
        <f t="shared" si="86"/>
        <v>0</v>
      </c>
      <c r="O648" s="5"/>
      <c r="P648" s="6">
        <f t="shared" si="87"/>
        <v>0</v>
      </c>
    </row>
    <row r="649" spans="1:16" hidden="1" x14ac:dyDescent="0.3">
      <c r="A649" s="1"/>
      <c r="B649" s="1"/>
      <c r="C649" s="1"/>
      <c r="D649" s="1"/>
      <c r="E649" s="1"/>
      <c r="F649" s="1"/>
      <c r="G649" s="1" t="s">
        <v>601</v>
      </c>
      <c r="H649" s="1"/>
      <c r="I649" s="1"/>
      <c r="J649" s="4">
        <v>0</v>
      </c>
      <c r="K649" s="5"/>
      <c r="L649" s="4">
        <v>0</v>
      </c>
      <c r="M649" s="29"/>
      <c r="N649" s="4">
        <f t="shared" si="86"/>
        <v>0</v>
      </c>
      <c r="O649" s="5"/>
      <c r="P649" s="6">
        <f t="shared" si="87"/>
        <v>0</v>
      </c>
    </row>
    <row r="650" spans="1:16" hidden="1" x14ac:dyDescent="0.3">
      <c r="A650" s="1"/>
      <c r="B650" s="1"/>
      <c r="C650" s="1"/>
      <c r="D650" s="1"/>
      <c r="E650" s="1"/>
      <c r="F650" s="1"/>
      <c r="G650" s="1" t="s">
        <v>602</v>
      </c>
      <c r="H650" s="1"/>
      <c r="I650" s="1"/>
      <c r="J650" s="4">
        <v>0</v>
      </c>
      <c r="K650" s="5"/>
      <c r="L650" s="4">
        <v>0</v>
      </c>
      <c r="M650" s="29"/>
      <c r="N650" s="4">
        <f t="shared" si="86"/>
        <v>0</v>
      </c>
      <c r="O650" s="5"/>
      <c r="P650" s="6">
        <f t="shared" si="87"/>
        <v>0</v>
      </c>
    </row>
    <row r="651" spans="1:16" ht="15" hidden="1" thickBot="1" x14ac:dyDescent="0.35">
      <c r="A651" s="1"/>
      <c r="B651" s="1"/>
      <c r="C651" s="1"/>
      <c r="D651" s="1"/>
      <c r="E651" s="1"/>
      <c r="F651" s="1"/>
      <c r="G651" s="1" t="s">
        <v>603</v>
      </c>
      <c r="H651" s="1"/>
      <c r="I651" s="1"/>
      <c r="J651" s="7">
        <v>0</v>
      </c>
      <c r="K651" s="5"/>
      <c r="L651" s="7">
        <v>0</v>
      </c>
      <c r="M651" s="29"/>
      <c r="N651" s="7">
        <f t="shared" si="86"/>
        <v>0</v>
      </c>
      <c r="O651" s="5"/>
      <c r="P651" s="8">
        <f t="shared" si="87"/>
        <v>0</v>
      </c>
    </row>
    <row r="652" spans="1:16" x14ac:dyDescent="0.3">
      <c r="A652" s="1"/>
      <c r="B652" s="1"/>
      <c r="C652" s="1"/>
      <c r="D652" s="1"/>
      <c r="E652" s="1"/>
      <c r="F652" s="1" t="s">
        <v>604</v>
      </c>
      <c r="G652" s="1"/>
      <c r="H652" s="1"/>
      <c r="I652" s="1"/>
      <c r="J652" s="4">
        <f>ROUND(SUM(J646:J651),5)</f>
        <v>0</v>
      </c>
      <c r="K652" s="5"/>
      <c r="L652" s="4">
        <f>ROUND(SUM(L646:L651),5)</f>
        <v>0</v>
      </c>
      <c r="M652" s="36">
        <f>ROUND(SUM(M646:M651),5)</f>
        <v>0</v>
      </c>
      <c r="N652" s="4">
        <f t="shared" si="86"/>
        <v>0</v>
      </c>
      <c r="O652" s="5"/>
      <c r="P652" s="6">
        <f t="shared" si="87"/>
        <v>0</v>
      </c>
    </row>
    <row r="653" spans="1:16" hidden="1" x14ac:dyDescent="0.3">
      <c r="A653" s="1"/>
      <c r="B653" s="1"/>
      <c r="C653" s="1"/>
      <c r="D653" s="1"/>
      <c r="E653" s="1"/>
      <c r="F653" s="1" t="s">
        <v>605</v>
      </c>
      <c r="G653" s="1"/>
      <c r="H653" s="1"/>
      <c r="I653" s="1"/>
      <c r="J653" s="4">
        <v>0</v>
      </c>
      <c r="K653" s="5"/>
      <c r="L653" s="4">
        <v>0</v>
      </c>
      <c r="M653" s="29"/>
      <c r="N653" s="4">
        <f t="shared" si="86"/>
        <v>0</v>
      </c>
      <c r="O653" s="5"/>
      <c r="P653" s="6">
        <f t="shared" si="87"/>
        <v>0</v>
      </c>
    </row>
    <row r="654" spans="1:16" hidden="1" x14ac:dyDescent="0.3">
      <c r="A654" s="1"/>
      <c r="B654" s="1"/>
      <c r="C654" s="1"/>
      <c r="D654" s="1"/>
      <c r="E654" s="1"/>
      <c r="F654" s="1" t="s">
        <v>606</v>
      </c>
      <c r="G654" s="1"/>
      <c r="H654" s="1"/>
      <c r="I654" s="1"/>
      <c r="J654" s="4"/>
      <c r="K654" s="5"/>
      <c r="L654" s="4"/>
      <c r="M654" s="29"/>
      <c r="N654" s="4"/>
      <c r="O654" s="5"/>
      <c r="P654" s="6"/>
    </row>
    <row r="655" spans="1:16" hidden="1" x14ac:dyDescent="0.3">
      <c r="A655" s="1"/>
      <c r="B655" s="1"/>
      <c r="C655" s="1"/>
      <c r="D655" s="1"/>
      <c r="E655" s="1"/>
      <c r="F655" s="1"/>
      <c r="G655" s="1" t="s">
        <v>607</v>
      </c>
      <c r="H655" s="1"/>
      <c r="I655" s="1"/>
      <c r="J655" s="4">
        <v>0</v>
      </c>
      <c r="K655" s="5"/>
      <c r="L655" s="4">
        <v>0</v>
      </c>
      <c r="M655" s="29"/>
      <c r="N655" s="4">
        <f t="shared" ref="N655:N664" si="88">ROUND((J655-L655),5)</f>
        <v>0</v>
      </c>
      <c r="O655" s="5"/>
      <c r="P655" s="6">
        <f t="shared" ref="P655:P664" si="89">ROUND(IF(L655=0, IF(J655=0, 0, 1), J655/L655),5)</f>
        <v>0</v>
      </c>
    </row>
    <row r="656" spans="1:16" hidden="1" x14ac:dyDescent="0.3">
      <c r="A656" s="1"/>
      <c r="B656" s="1"/>
      <c r="C656" s="1"/>
      <c r="D656" s="1"/>
      <c r="E656" s="1"/>
      <c r="F656" s="1"/>
      <c r="G656" s="1" t="s">
        <v>608</v>
      </c>
      <c r="H656" s="1"/>
      <c r="I656" s="1"/>
      <c r="J656" s="4">
        <v>0</v>
      </c>
      <c r="K656" s="5"/>
      <c r="L656" s="4">
        <v>0</v>
      </c>
      <c r="M656" s="29"/>
      <c r="N656" s="4">
        <f t="shared" si="88"/>
        <v>0</v>
      </c>
      <c r="O656" s="5"/>
      <c r="P656" s="6">
        <f t="shared" si="89"/>
        <v>0</v>
      </c>
    </row>
    <row r="657" spans="1:16" hidden="1" x14ac:dyDescent="0.3">
      <c r="A657" s="1"/>
      <c r="B657" s="1"/>
      <c r="C657" s="1"/>
      <c r="D657" s="1"/>
      <c r="E657" s="1"/>
      <c r="F657" s="1"/>
      <c r="G657" s="1" t="s">
        <v>609</v>
      </c>
      <c r="H657" s="1"/>
      <c r="I657" s="1"/>
      <c r="J657" s="4">
        <v>0</v>
      </c>
      <c r="K657" s="5"/>
      <c r="L657" s="4">
        <v>0</v>
      </c>
      <c r="M657" s="29"/>
      <c r="N657" s="4">
        <f t="shared" si="88"/>
        <v>0</v>
      </c>
      <c r="O657" s="5"/>
      <c r="P657" s="6">
        <f t="shared" si="89"/>
        <v>0</v>
      </c>
    </row>
    <row r="658" spans="1:16" hidden="1" x14ac:dyDescent="0.3">
      <c r="A658" s="1"/>
      <c r="B658" s="1"/>
      <c r="C658" s="1"/>
      <c r="D658" s="1"/>
      <c r="E658" s="1"/>
      <c r="F658" s="1"/>
      <c r="G658" s="1" t="s">
        <v>610</v>
      </c>
      <c r="H658" s="1"/>
      <c r="I658" s="1"/>
      <c r="J658" s="4">
        <v>0</v>
      </c>
      <c r="K658" s="5"/>
      <c r="L658" s="4">
        <v>0</v>
      </c>
      <c r="M658" s="29"/>
      <c r="N658" s="4">
        <f t="shared" si="88"/>
        <v>0</v>
      </c>
      <c r="O658" s="5"/>
      <c r="P658" s="6">
        <f t="shared" si="89"/>
        <v>0</v>
      </c>
    </row>
    <row r="659" spans="1:16" ht="15" hidden="1" thickBot="1" x14ac:dyDescent="0.35">
      <c r="A659" s="1"/>
      <c r="B659" s="1"/>
      <c r="C659" s="1"/>
      <c r="D659" s="1"/>
      <c r="E659" s="1"/>
      <c r="F659" s="1"/>
      <c r="G659" s="1" t="s">
        <v>611</v>
      </c>
      <c r="H659" s="1"/>
      <c r="I659" s="1"/>
      <c r="J659" s="7">
        <v>0</v>
      </c>
      <c r="K659" s="5"/>
      <c r="L659" s="7">
        <v>0</v>
      </c>
      <c r="M659" s="29"/>
      <c r="N659" s="7">
        <f t="shared" si="88"/>
        <v>0</v>
      </c>
      <c r="O659" s="5"/>
      <c r="P659" s="8">
        <f t="shared" si="89"/>
        <v>0</v>
      </c>
    </row>
    <row r="660" spans="1:16" x14ac:dyDescent="0.3">
      <c r="A660" s="1"/>
      <c r="B660" s="1"/>
      <c r="C660" s="1"/>
      <c r="D660" s="1"/>
      <c r="E660" s="1"/>
      <c r="F660" s="1" t="s">
        <v>612</v>
      </c>
      <c r="G660" s="1"/>
      <c r="H660" s="1"/>
      <c r="I660" s="1"/>
      <c r="J660" s="4">
        <f>ROUND(SUM(J654:J659),5)</f>
        <v>0</v>
      </c>
      <c r="K660" s="5"/>
      <c r="L660" s="4">
        <f>ROUND(SUM(L654:L659),5)</f>
        <v>0</v>
      </c>
      <c r="M660" s="36">
        <f>ROUND(SUM(M654:M659),5)</f>
        <v>0</v>
      </c>
      <c r="N660" s="4">
        <f t="shared" si="88"/>
        <v>0</v>
      </c>
      <c r="O660" s="5"/>
      <c r="P660" s="6">
        <f t="shared" si="89"/>
        <v>0</v>
      </c>
    </row>
    <row r="661" spans="1:16" hidden="1" x14ac:dyDescent="0.3">
      <c r="A661" s="1"/>
      <c r="B661" s="1"/>
      <c r="C661" s="1"/>
      <c r="D661" s="1"/>
      <c r="E661" s="1"/>
      <c r="F661" s="1" t="s">
        <v>613</v>
      </c>
      <c r="G661" s="1"/>
      <c r="H661" s="1"/>
      <c r="I661" s="1"/>
      <c r="J661" s="4">
        <v>0</v>
      </c>
      <c r="K661" s="5"/>
      <c r="L661" s="4">
        <v>0</v>
      </c>
      <c r="M661" s="29"/>
      <c r="N661" s="4">
        <f t="shared" si="88"/>
        <v>0</v>
      </c>
      <c r="O661" s="5"/>
      <c r="P661" s="6">
        <f t="shared" si="89"/>
        <v>0</v>
      </c>
    </row>
    <row r="662" spans="1:16" hidden="1" x14ac:dyDescent="0.3">
      <c r="A662" s="1"/>
      <c r="B662" s="1"/>
      <c r="C662" s="1"/>
      <c r="D662" s="1"/>
      <c r="E662" s="1"/>
      <c r="F662" s="1" t="s">
        <v>614</v>
      </c>
      <c r="G662" s="1"/>
      <c r="H662" s="1"/>
      <c r="I662" s="1"/>
      <c r="J662" s="4">
        <v>0</v>
      </c>
      <c r="K662" s="5"/>
      <c r="L662" s="4">
        <v>0</v>
      </c>
      <c r="M662" s="29"/>
      <c r="N662" s="4">
        <f t="shared" si="88"/>
        <v>0</v>
      </c>
      <c r="O662" s="5"/>
      <c r="P662" s="6">
        <f t="shared" si="89"/>
        <v>0</v>
      </c>
    </row>
    <row r="663" spans="1:16" hidden="1" x14ac:dyDescent="0.3">
      <c r="A663" s="1"/>
      <c r="B663" s="1"/>
      <c r="C663" s="1"/>
      <c r="D663" s="1"/>
      <c r="E663" s="1"/>
      <c r="F663" s="1" t="s">
        <v>615</v>
      </c>
      <c r="G663" s="1"/>
      <c r="H663" s="1"/>
      <c r="I663" s="1"/>
      <c r="J663" s="4">
        <v>0</v>
      </c>
      <c r="K663" s="5"/>
      <c r="L663" s="4">
        <v>0</v>
      </c>
      <c r="M663" s="29"/>
      <c r="N663" s="4">
        <f t="shared" si="88"/>
        <v>0</v>
      </c>
      <c r="O663" s="5"/>
      <c r="P663" s="6">
        <f t="shared" si="89"/>
        <v>0</v>
      </c>
    </row>
    <row r="664" spans="1:16" hidden="1" x14ac:dyDescent="0.3">
      <c r="A664" s="1"/>
      <c r="B664" s="1"/>
      <c r="C664" s="1"/>
      <c r="D664" s="1"/>
      <c r="E664" s="1"/>
      <c r="F664" s="1" t="s">
        <v>616</v>
      </c>
      <c r="G664" s="1"/>
      <c r="H664" s="1"/>
      <c r="I664" s="1"/>
      <c r="J664" s="4">
        <v>0</v>
      </c>
      <c r="K664" s="5"/>
      <c r="L664" s="4">
        <v>0</v>
      </c>
      <c r="M664" s="29"/>
      <c r="N664" s="4">
        <f t="shared" si="88"/>
        <v>0</v>
      </c>
      <c r="O664" s="5"/>
      <c r="P664" s="6">
        <f t="shared" si="89"/>
        <v>0</v>
      </c>
    </row>
    <row r="665" spans="1:16" hidden="1" x14ac:dyDescent="0.3">
      <c r="A665" s="1"/>
      <c r="B665" s="1"/>
      <c r="C665" s="1"/>
      <c r="D665" s="1"/>
      <c r="E665" s="1"/>
      <c r="F665" s="1" t="s">
        <v>617</v>
      </c>
      <c r="G665" s="1"/>
      <c r="H665" s="1"/>
      <c r="I665" s="1"/>
      <c r="J665" s="4"/>
      <c r="K665" s="5"/>
      <c r="L665" s="4"/>
      <c r="M665" s="29"/>
      <c r="N665" s="4"/>
      <c r="O665" s="5"/>
      <c r="P665" s="6"/>
    </row>
    <row r="666" spans="1:16" hidden="1" x14ac:dyDescent="0.3">
      <c r="A666" s="1"/>
      <c r="B666" s="1"/>
      <c r="C666" s="1"/>
      <c r="D666" s="1"/>
      <c r="E666" s="1"/>
      <c r="F666" s="1"/>
      <c r="G666" s="1" t="s">
        <v>618</v>
      </c>
      <c r="H666" s="1"/>
      <c r="I666" s="1"/>
      <c r="J666" s="4">
        <v>0</v>
      </c>
      <c r="K666" s="5"/>
      <c r="L666" s="4">
        <v>0</v>
      </c>
      <c r="M666" s="29"/>
      <c r="N666" s="4">
        <f t="shared" ref="N666:N684" si="90">ROUND((J666-L666),5)</f>
        <v>0</v>
      </c>
      <c r="O666" s="5"/>
      <c r="P666" s="6">
        <f t="shared" ref="P666:P684" si="91">ROUND(IF(L666=0, IF(J666=0, 0, 1), J666/L666),5)</f>
        <v>0</v>
      </c>
    </row>
    <row r="667" spans="1:16" ht="15" hidden="1" thickBot="1" x14ac:dyDescent="0.35">
      <c r="A667" s="1"/>
      <c r="B667" s="1"/>
      <c r="C667" s="1"/>
      <c r="D667" s="1"/>
      <c r="E667" s="1"/>
      <c r="F667" s="1"/>
      <c r="G667" s="1" t="s">
        <v>619</v>
      </c>
      <c r="H667" s="1"/>
      <c r="I667" s="1"/>
      <c r="J667" s="7">
        <v>0</v>
      </c>
      <c r="K667" s="5"/>
      <c r="L667" s="7">
        <v>0</v>
      </c>
      <c r="M667" s="29"/>
      <c r="N667" s="7">
        <f t="shared" si="90"/>
        <v>0</v>
      </c>
      <c r="O667" s="5"/>
      <c r="P667" s="8">
        <f t="shared" si="91"/>
        <v>0</v>
      </c>
    </row>
    <row r="668" spans="1:16" x14ac:dyDescent="0.3">
      <c r="A668" s="1"/>
      <c r="B668" s="1"/>
      <c r="C668" s="1"/>
      <c r="D668" s="1"/>
      <c r="E668" s="1"/>
      <c r="F668" s="1" t="s">
        <v>620</v>
      </c>
      <c r="G668" s="1"/>
      <c r="H668" s="1"/>
      <c r="I668" s="1"/>
      <c r="J668" s="4">
        <f>ROUND(SUM(J665:J667),5)</f>
        <v>0</v>
      </c>
      <c r="K668" s="5"/>
      <c r="L668" s="4">
        <f>ROUND(SUM(L665:L667),5)</f>
        <v>0</v>
      </c>
      <c r="M668" s="36">
        <f>ROUND(SUM(M665:M667),5)</f>
        <v>0</v>
      </c>
      <c r="N668" s="4">
        <f t="shared" si="90"/>
        <v>0</v>
      </c>
      <c r="O668" s="5"/>
      <c r="P668" s="6">
        <f t="shared" si="91"/>
        <v>0</v>
      </c>
    </row>
    <row r="669" spans="1:16" hidden="1" x14ac:dyDescent="0.3">
      <c r="A669" s="1"/>
      <c r="B669" s="1"/>
      <c r="C669" s="1"/>
      <c r="D669" s="1"/>
      <c r="E669" s="1"/>
      <c r="F669" s="1" t="s">
        <v>621</v>
      </c>
      <c r="G669" s="1"/>
      <c r="H669" s="1"/>
      <c r="I669" s="1"/>
      <c r="J669" s="4">
        <v>0</v>
      </c>
      <c r="K669" s="5"/>
      <c r="L669" s="4">
        <v>0</v>
      </c>
      <c r="M669" s="29"/>
      <c r="N669" s="4">
        <f t="shared" si="90"/>
        <v>0</v>
      </c>
      <c r="O669" s="5"/>
      <c r="P669" s="6">
        <f t="shared" si="91"/>
        <v>0</v>
      </c>
    </row>
    <row r="670" spans="1:16" hidden="1" x14ac:dyDescent="0.3">
      <c r="A670" s="1"/>
      <c r="B670" s="1"/>
      <c r="C670" s="1"/>
      <c r="D670" s="1"/>
      <c r="E670" s="1"/>
      <c r="F670" s="1" t="s">
        <v>622</v>
      </c>
      <c r="G670" s="1"/>
      <c r="H670" s="1"/>
      <c r="I670" s="1"/>
      <c r="J670" s="4">
        <v>0</v>
      </c>
      <c r="K670" s="5"/>
      <c r="L670" s="4">
        <v>0</v>
      </c>
      <c r="M670" s="29"/>
      <c r="N670" s="4">
        <f t="shared" si="90"/>
        <v>0</v>
      </c>
      <c r="O670" s="5"/>
      <c r="P670" s="6">
        <f t="shared" si="91"/>
        <v>0</v>
      </c>
    </row>
    <row r="671" spans="1:16" hidden="1" x14ac:dyDescent="0.3">
      <c r="A671" s="1"/>
      <c r="B671" s="1"/>
      <c r="C671" s="1"/>
      <c r="D671" s="1"/>
      <c r="E671" s="1"/>
      <c r="F671" s="1" t="s">
        <v>623</v>
      </c>
      <c r="G671" s="1"/>
      <c r="H671" s="1"/>
      <c r="I671" s="1"/>
      <c r="J671" s="4">
        <v>0</v>
      </c>
      <c r="K671" s="5"/>
      <c r="L671" s="4">
        <v>0</v>
      </c>
      <c r="M671" s="29"/>
      <c r="N671" s="4">
        <f t="shared" si="90"/>
        <v>0</v>
      </c>
      <c r="O671" s="5"/>
      <c r="P671" s="6">
        <f t="shared" si="91"/>
        <v>0</v>
      </c>
    </row>
    <row r="672" spans="1:16" hidden="1" x14ac:dyDescent="0.3">
      <c r="A672" s="1"/>
      <c r="B672" s="1"/>
      <c r="C672" s="1"/>
      <c r="D672" s="1"/>
      <c r="E672" s="1"/>
      <c r="F672" s="1" t="s">
        <v>624</v>
      </c>
      <c r="G672" s="1"/>
      <c r="H672" s="1"/>
      <c r="I672" s="1"/>
      <c r="J672" s="4">
        <v>0</v>
      </c>
      <c r="K672" s="5"/>
      <c r="L672" s="4">
        <v>0</v>
      </c>
      <c r="M672" s="29"/>
      <c r="N672" s="4">
        <f t="shared" si="90"/>
        <v>0</v>
      </c>
      <c r="O672" s="5"/>
      <c r="P672" s="6">
        <f t="shared" si="91"/>
        <v>0</v>
      </c>
    </row>
    <row r="673" spans="1:16" hidden="1" x14ac:dyDescent="0.3">
      <c r="A673" s="1"/>
      <c r="B673" s="1"/>
      <c r="C673" s="1"/>
      <c r="D673" s="1"/>
      <c r="E673" s="1"/>
      <c r="F673" s="1" t="s">
        <v>625</v>
      </c>
      <c r="G673" s="1"/>
      <c r="H673" s="1"/>
      <c r="I673" s="1"/>
      <c r="J673" s="4">
        <v>10151.5</v>
      </c>
      <c r="K673" s="5"/>
      <c r="L673" s="4">
        <v>0</v>
      </c>
      <c r="M673" s="29"/>
      <c r="N673" s="4">
        <f t="shared" si="90"/>
        <v>10151.5</v>
      </c>
      <c r="O673" s="5"/>
      <c r="P673" s="6">
        <f t="shared" si="91"/>
        <v>1</v>
      </c>
    </row>
    <row r="674" spans="1:16" hidden="1" x14ac:dyDescent="0.3">
      <c r="A674" s="1"/>
      <c r="B674" s="1"/>
      <c r="C674" s="1"/>
      <c r="D674" s="1"/>
      <c r="E674" s="1"/>
      <c r="F674" s="1" t="s">
        <v>626</v>
      </c>
      <c r="G674" s="1"/>
      <c r="H674" s="1"/>
      <c r="I674" s="1"/>
      <c r="J674" s="4">
        <v>0</v>
      </c>
      <c r="K674" s="5"/>
      <c r="L674" s="4">
        <v>0</v>
      </c>
      <c r="M674" s="29"/>
      <c r="N674" s="4">
        <f t="shared" si="90"/>
        <v>0</v>
      </c>
      <c r="O674" s="5"/>
      <c r="P674" s="6">
        <f t="shared" si="91"/>
        <v>0</v>
      </c>
    </row>
    <row r="675" spans="1:16" hidden="1" x14ac:dyDescent="0.3">
      <c r="A675" s="1"/>
      <c r="B675" s="1"/>
      <c r="C675" s="1"/>
      <c r="D675" s="1"/>
      <c r="E675" s="1"/>
      <c r="F675" s="1" t="s">
        <v>627</v>
      </c>
      <c r="G675" s="1"/>
      <c r="H675" s="1"/>
      <c r="I675" s="1"/>
      <c r="J675" s="4">
        <v>0</v>
      </c>
      <c r="K675" s="5"/>
      <c r="L675" s="4">
        <v>0</v>
      </c>
      <c r="M675" s="29"/>
      <c r="N675" s="4">
        <f t="shared" si="90"/>
        <v>0</v>
      </c>
      <c r="O675" s="5"/>
      <c r="P675" s="6">
        <f t="shared" si="91"/>
        <v>0</v>
      </c>
    </row>
    <row r="676" spans="1:16" hidden="1" x14ac:dyDescent="0.3">
      <c r="A676" s="1"/>
      <c r="B676" s="1"/>
      <c r="C676" s="1"/>
      <c r="D676" s="1"/>
      <c r="E676" s="1"/>
      <c r="F676" s="1" t="s">
        <v>628</v>
      </c>
      <c r="G676" s="1"/>
      <c r="H676" s="1"/>
      <c r="I676" s="1"/>
      <c r="J676" s="4">
        <v>0</v>
      </c>
      <c r="K676" s="5"/>
      <c r="L676" s="4">
        <v>0</v>
      </c>
      <c r="M676" s="29"/>
      <c r="N676" s="4">
        <f t="shared" si="90"/>
        <v>0</v>
      </c>
      <c r="O676" s="5"/>
      <c r="P676" s="6">
        <f t="shared" si="91"/>
        <v>0</v>
      </c>
    </row>
    <row r="677" spans="1:16" hidden="1" x14ac:dyDescent="0.3">
      <c r="A677" s="1"/>
      <c r="B677" s="1"/>
      <c r="C677" s="1"/>
      <c r="D677" s="1"/>
      <c r="E677" s="1"/>
      <c r="F677" s="1" t="s">
        <v>629</v>
      </c>
      <c r="G677" s="1"/>
      <c r="H677" s="1"/>
      <c r="I677" s="1"/>
      <c r="J677" s="4">
        <v>0</v>
      </c>
      <c r="K677" s="5"/>
      <c r="L677" s="4">
        <v>0</v>
      </c>
      <c r="M677" s="29"/>
      <c r="N677" s="4">
        <f t="shared" si="90"/>
        <v>0</v>
      </c>
      <c r="O677" s="5"/>
      <c r="P677" s="6">
        <f t="shared" si="91"/>
        <v>0</v>
      </c>
    </row>
    <row r="678" spans="1:16" hidden="1" x14ac:dyDescent="0.3">
      <c r="A678" s="1"/>
      <c r="B678" s="1"/>
      <c r="C678" s="1"/>
      <c r="D678" s="1"/>
      <c r="E678" s="1"/>
      <c r="F678" s="1" t="s">
        <v>630</v>
      </c>
      <c r="G678" s="1"/>
      <c r="H678" s="1"/>
      <c r="I678" s="1"/>
      <c r="J678" s="4">
        <v>0</v>
      </c>
      <c r="K678" s="5"/>
      <c r="L678" s="4">
        <v>0</v>
      </c>
      <c r="M678" s="29"/>
      <c r="N678" s="4">
        <f t="shared" si="90"/>
        <v>0</v>
      </c>
      <c r="O678" s="5"/>
      <c r="P678" s="6">
        <f t="shared" si="91"/>
        <v>0</v>
      </c>
    </row>
    <row r="679" spans="1:16" hidden="1" x14ac:dyDescent="0.3">
      <c r="A679" s="1"/>
      <c r="B679" s="1"/>
      <c r="C679" s="1"/>
      <c r="D679" s="1"/>
      <c r="E679" s="1"/>
      <c r="F679" s="1" t="s">
        <v>631</v>
      </c>
      <c r="G679" s="1"/>
      <c r="H679" s="1"/>
      <c r="I679" s="1"/>
      <c r="J679" s="4">
        <v>0</v>
      </c>
      <c r="K679" s="5"/>
      <c r="L679" s="4">
        <v>0</v>
      </c>
      <c r="M679" s="29"/>
      <c r="N679" s="4">
        <f t="shared" si="90"/>
        <v>0</v>
      </c>
      <c r="O679" s="5"/>
      <c r="P679" s="6">
        <f t="shared" si="91"/>
        <v>0</v>
      </c>
    </row>
    <row r="680" spans="1:16" hidden="1" x14ac:dyDescent="0.3">
      <c r="A680" s="1"/>
      <c r="B680" s="1"/>
      <c r="C680" s="1"/>
      <c r="D680" s="1"/>
      <c r="E680" s="1"/>
      <c r="F680" s="1" t="s">
        <v>632</v>
      </c>
      <c r="G680" s="1"/>
      <c r="H680" s="1"/>
      <c r="I680" s="1"/>
      <c r="J680" s="4">
        <v>0</v>
      </c>
      <c r="K680" s="5"/>
      <c r="L680" s="4">
        <v>0</v>
      </c>
      <c r="M680" s="29"/>
      <c r="N680" s="4">
        <f t="shared" si="90"/>
        <v>0</v>
      </c>
      <c r="O680" s="5"/>
      <c r="P680" s="6">
        <f t="shared" si="91"/>
        <v>0</v>
      </c>
    </row>
    <row r="681" spans="1:16" hidden="1" x14ac:dyDescent="0.3">
      <c r="A681" s="1"/>
      <c r="B681" s="1"/>
      <c r="C681" s="1"/>
      <c r="D681" s="1"/>
      <c r="E681" s="1"/>
      <c r="F681" s="1" t="s">
        <v>633</v>
      </c>
      <c r="G681" s="1"/>
      <c r="H681" s="1"/>
      <c r="I681" s="1"/>
      <c r="J681" s="4">
        <v>0</v>
      </c>
      <c r="K681" s="5"/>
      <c r="L681" s="4">
        <v>0</v>
      </c>
      <c r="M681" s="29"/>
      <c r="N681" s="4">
        <f t="shared" si="90"/>
        <v>0</v>
      </c>
      <c r="O681" s="5"/>
      <c r="P681" s="6">
        <f t="shared" si="91"/>
        <v>0</v>
      </c>
    </row>
    <row r="682" spans="1:16" hidden="1" x14ac:dyDescent="0.3">
      <c r="A682" s="1"/>
      <c r="B682" s="1"/>
      <c r="C682" s="1"/>
      <c r="D682" s="1"/>
      <c r="E682" s="1"/>
      <c r="F682" s="1" t="s">
        <v>634</v>
      </c>
      <c r="G682" s="1"/>
      <c r="H682" s="1"/>
      <c r="I682" s="1"/>
      <c r="J682" s="4">
        <v>0</v>
      </c>
      <c r="K682" s="5"/>
      <c r="L682" s="4">
        <v>0</v>
      </c>
      <c r="M682" s="29"/>
      <c r="N682" s="4">
        <f t="shared" si="90"/>
        <v>0</v>
      </c>
      <c r="O682" s="5"/>
      <c r="P682" s="6">
        <f t="shared" si="91"/>
        <v>0</v>
      </c>
    </row>
    <row r="683" spans="1:16" ht="15" hidden="1" thickBot="1" x14ac:dyDescent="0.35">
      <c r="A683" s="1"/>
      <c r="B683" s="1"/>
      <c r="C683" s="1"/>
      <c r="D683" s="1"/>
      <c r="E683" s="1"/>
      <c r="F683" s="1" t="s">
        <v>635</v>
      </c>
      <c r="G683" s="1"/>
      <c r="H683" s="1"/>
      <c r="I683" s="1"/>
      <c r="J683" s="7">
        <v>0</v>
      </c>
      <c r="K683" s="5"/>
      <c r="L683" s="7">
        <v>0</v>
      </c>
      <c r="M683" s="29"/>
      <c r="N683" s="7">
        <f t="shared" si="90"/>
        <v>0</v>
      </c>
      <c r="O683" s="5"/>
      <c r="P683" s="8">
        <f t="shared" si="91"/>
        <v>0</v>
      </c>
    </row>
    <row r="684" spans="1:16" x14ac:dyDescent="0.3">
      <c r="A684" s="1"/>
      <c r="B684" s="1"/>
      <c r="C684" s="1"/>
      <c r="D684" s="1"/>
      <c r="E684" s="1" t="s">
        <v>636</v>
      </c>
      <c r="F684" s="1"/>
      <c r="G684" s="1"/>
      <c r="H684" s="1"/>
      <c r="I684" s="1"/>
      <c r="J684" s="4">
        <f>ROUND(SUM(J588:J596)+SUM(J606:J614)+J618+SUM(J642:J645)+SUM(J652:J653)+SUM(J660:J664)+SUM(J668:J683),5)</f>
        <v>743284.54</v>
      </c>
      <c r="K684" s="5"/>
      <c r="L684" s="4">
        <f>ROUND(SUM(L588:L596)+SUM(L606:L614)+L618+SUM(L642:L645)+SUM(L652:L653)+SUM(L660:L664)+SUM(L668:L683),5)</f>
        <v>693733.33</v>
      </c>
      <c r="M684" s="36">
        <f>ROUND(SUM(M588:M596)+SUM(M606:M614)+M618+SUM(M642:M645)+SUM(M652:M653)+SUM(M660:M664)+SUM(M668:M683),5)</f>
        <v>720000</v>
      </c>
      <c r="N684" s="4">
        <f t="shared" si="90"/>
        <v>49551.21</v>
      </c>
      <c r="O684" s="5"/>
      <c r="P684" s="6">
        <f t="shared" si="91"/>
        <v>1.0714300000000001</v>
      </c>
    </row>
    <row r="685" spans="1:16" x14ac:dyDescent="0.3">
      <c r="A685" s="1"/>
      <c r="B685" s="1"/>
      <c r="C685" s="1"/>
      <c r="D685" s="1"/>
      <c r="E685" s="1" t="s">
        <v>637</v>
      </c>
      <c r="F685" s="1"/>
      <c r="G685" s="1"/>
      <c r="H685" s="1"/>
      <c r="I685" s="1"/>
      <c r="J685" s="4"/>
      <c r="K685" s="5"/>
      <c r="L685" s="4"/>
      <c r="M685" s="29"/>
      <c r="N685" s="4"/>
      <c r="O685" s="5"/>
      <c r="P685" s="6"/>
    </row>
    <row r="686" spans="1:16" x14ac:dyDescent="0.3">
      <c r="A686" s="1"/>
      <c r="B686" s="1"/>
      <c r="C686" s="1"/>
      <c r="D686" s="1"/>
      <c r="E686" s="1"/>
      <c r="F686" s="1" t="s">
        <v>638</v>
      </c>
      <c r="G686" s="1"/>
      <c r="H686" s="1"/>
      <c r="I686" s="1"/>
      <c r="J686" s="4">
        <v>0</v>
      </c>
      <c r="K686" s="5"/>
      <c r="L686" s="4">
        <v>0</v>
      </c>
      <c r="M686" s="29"/>
      <c r="N686" s="4">
        <f>ROUND((J686-L686),5)</f>
        <v>0</v>
      </c>
      <c r="O686" s="5"/>
      <c r="P686" s="6">
        <f>ROUND(IF(L686=0, IF(J686=0, 0, 1), J686/L686),5)</f>
        <v>0</v>
      </c>
    </row>
    <row r="687" spans="1:16" x14ac:dyDescent="0.3">
      <c r="A687" s="1"/>
      <c r="B687" s="1"/>
      <c r="C687" s="1"/>
      <c r="D687" s="1"/>
      <c r="E687" s="1"/>
      <c r="F687" s="1" t="s">
        <v>639</v>
      </c>
      <c r="G687" s="1"/>
      <c r="H687" s="1"/>
      <c r="I687" s="1"/>
      <c r="J687" s="4"/>
      <c r="K687" s="5"/>
      <c r="L687" s="4"/>
      <c r="M687" s="29"/>
      <c r="N687" s="4"/>
      <c r="O687" s="5"/>
      <c r="P687" s="6"/>
    </row>
    <row r="688" spans="1:16" x14ac:dyDescent="0.3">
      <c r="A688" s="1"/>
      <c r="B688" s="1"/>
      <c r="C688" s="1"/>
      <c r="D688" s="1"/>
      <c r="E688" s="1"/>
      <c r="F688" s="1"/>
      <c r="G688" s="1" t="s">
        <v>640</v>
      </c>
      <c r="H688" s="1"/>
      <c r="I688" s="1"/>
      <c r="J688" s="4">
        <v>0</v>
      </c>
      <c r="K688" s="5"/>
      <c r="L688" s="4">
        <v>0</v>
      </c>
      <c r="M688" s="29"/>
      <c r="N688" s="4">
        <f>ROUND((J688-L688),5)</f>
        <v>0</v>
      </c>
      <c r="O688" s="5"/>
      <c r="P688" s="6">
        <f>ROUND(IF(L688=0, IF(J688=0, 0, 1), J688/L688),5)</f>
        <v>0</v>
      </c>
    </row>
    <row r="689" spans="1:16" x14ac:dyDescent="0.3">
      <c r="A689" s="1"/>
      <c r="B689" s="1"/>
      <c r="C689" s="1"/>
      <c r="D689" s="1"/>
      <c r="E689" s="1"/>
      <c r="F689" s="1"/>
      <c r="G689" s="1" t="s">
        <v>641</v>
      </c>
      <c r="H689" s="1"/>
      <c r="I689" s="1"/>
      <c r="J689" s="4">
        <v>0</v>
      </c>
      <c r="K689" s="5"/>
      <c r="L689" s="4">
        <v>0</v>
      </c>
      <c r="M689" s="29"/>
      <c r="N689" s="4">
        <f>ROUND((J689-L689),5)</f>
        <v>0</v>
      </c>
      <c r="O689" s="5"/>
      <c r="P689" s="6">
        <f>ROUND(IF(L689=0, IF(J689=0, 0, 1), J689/L689),5)</f>
        <v>0</v>
      </c>
    </row>
    <row r="690" spans="1:16" x14ac:dyDescent="0.3">
      <c r="A690" s="1"/>
      <c r="B690" s="1"/>
      <c r="C690" s="1"/>
      <c r="D690" s="1"/>
      <c r="E690" s="1"/>
      <c r="F690" s="1"/>
      <c r="G690" s="1" t="s">
        <v>642</v>
      </c>
      <c r="H690" s="1"/>
      <c r="I690" s="1"/>
      <c r="J690" s="4"/>
      <c r="K690" s="5"/>
      <c r="L690" s="4"/>
      <c r="M690" s="29"/>
      <c r="N690" s="4"/>
      <c r="O690" s="5"/>
      <c r="P690" s="6"/>
    </row>
    <row r="691" spans="1:16" x14ac:dyDescent="0.3">
      <c r="A691" s="1"/>
      <c r="B691" s="1"/>
      <c r="C691" s="1"/>
      <c r="D691" s="1"/>
      <c r="E691" s="1"/>
      <c r="F691" s="1"/>
      <c r="G691" s="1"/>
      <c r="H691" s="1" t="s">
        <v>643</v>
      </c>
      <c r="I691" s="1"/>
      <c r="J691" s="4">
        <v>0</v>
      </c>
      <c r="K691" s="5"/>
      <c r="L691" s="4">
        <v>0</v>
      </c>
      <c r="M691" s="29"/>
      <c r="N691" s="4">
        <f t="shared" ref="N691:N696" si="92">ROUND((J691-L691),5)</f>
        <v>0</v>
      </c>
      <c r="O691" s="5"/>
      <c r="P691" s="6">
        <f t="shared" ref="P691:P696" si="93">ROUND(IF(L691=0, IF(J691=0, 0, 1), J691/L691),5)</f>
        <v>0</v>
      </c>
    </row>
    <row r="692" spans="1:16" x14ac:dyDescent="0.3">
      <c r="A692" s="1"/>
      <c r="B692" s="1"/>
      <c r="C692" s="1"/>
      <c r="D692" s="1"/>
      <c r="E692" s="1"/>
      <c r="F692" s="1"/>
      <c r="G692" s="1"/>
      <c r="H692" s="1" t="s">
        <v>644</v>
      </c>
      <c r="I692" s="1"/>
      <c r="J692" s="4">
        <v>0</v>
      </c>
      <c r="K692" s="5"/>
      <c r="L692" s="4">
        <v>0</v>
      </c>
      <c r="M692" s="29"/>
      <c r="N692" s="4">
        <f t="shared" si="92"/>
        <v>0</v>
      </c>
      <c r="O692" s="5"/>
      <c r="P692" s="6">
        <f t="shared" si="93"/>
        <v>0</v>
      </c>
    </row>
    <row r="693" spans="1:16" ht="15" thickBot="1" x14ac:dyDescent="0.35">
      <c r="A693" s="1"/>
      <c r="B693" s="1"/>
      <c r="C693" s="1"/>
      <c r="D693" s="1"/>
      <c r="E693" s="1"/>
      <c r="F693" s="1"/>
      <c r="G693" s="1"/>
      <c r="H693" s="1" t="s">
        <v>645</v>
      </c>
      <c r="I693" s="1"/>
      <c r="J693" s="7">
        <v>0</v>
      </c>
      <c r="K693" s="5"/>
      <c r="L693" s="7">
        <v>0</v>
      </c>
      <c r="M693" s="29"/>
      <c r="N693" s="7">
        <f t="shared" si="92"/>
        <v>0</v>
      </c>
      <c r="O693" s="5"/>
      <c r="P693" s="8">
        <f t="shared" si="93"/>
        <v>0</v>
      </c>
    </row>
    <row r="694" spans="1:16" x14ac:dyDescent="0.3">
      <c r="A694" s="1"/>
      <c r="B694" s="1"/>
      <c r="C694" s="1"/>
      <c r="D694" s="1"/>
      <c r="E694" s="1"/>
      <c r="F694" s="1"/>
      <c r="G694" s="1" t="s">
        <v>646</v>
      </c>
      <c r="H694" s="1"/>
      <c r="I694" s="1"/>
      <c r="J694" s="4">
        <f>ROUND(SUM(J690:J693),5)</f>
        <v>0</v>
      </c>
      <c r="K694" s="5"/>
      <c r="L694" s="4">
        <f>ROUND(SUM(L690:L693),5)</f>
        <v>0</v>
      </c>
      <c r="M694" s="36">
        <f>ROUND(SUM(M690:M693),5)</f>
        <v>0</v>
      </c>
      <c r="N694" s="4">
        <f t="shared" si="92"/>
        <v>0</v>
      </c>
      <c r="O694" s="5"/>
      <c r="P694" s="6">
        <f t="shared" si="93"/>
        <v>0</v>
      </c>
    </row>
    <row r="695" spans="1:16" x14ac:dyDescent="0.3">
      <c r="A695" s="1"/>
      <c r="B695" s="1"/>
      <c r="C695" s="1"/>
      <c r="D695" s="1"/>
      <c r="E695" s="1"/>
      <c r="F695" s="1"/>
      <c r="G695" s="1" t="s">
        <v>647</v>
      </c>
      <c r="H695" s="1"/>
      <c r="I695" s="1"/>
      <c r="J695" s="4">
        <v>0</v>
      </c>
      <c r="K695" s="5"/>
      <c r="L695" s="4">
        <v>0</v>
      </c>
      <c r="M695" s="29"/>
      <c r="N695" s="4">
        <f t="shared" si="92"/>
        <v>0</v>
      </c>
      <c r="O695" s="5"/>
      <c r="P695" s="6">
        <f t="shared" si="93"/>
        <v>0</v>
      </c>
    </row>
    <row r="696" spans="1:16" x14ac:dyDescent="0.3">
      <c r="A696" s="1"/>
      <c r="B696" s="1"/>
      <c r="C696" s="1"/>
      <c r="D696" s="1"/>
      <c r="E696" s="1"/>
      <c r="F696" s="1"/>
      <c r="G696" s="1" t="s">
        <v>648</v>
      </c>
      <c r="H696" s="1"/>
      <c r="I696" s="1"/>
      <c r="J696" s="4">
        <v>0</v>
      </c>
      <c r="K696" s="5"/>
      <c r="L696" s="4">
        <v>0</v>
      </c>
      <c r="M696" s="29"/>
      <c r="N696" s="4">
        <f t="shared" si="92"/>
        <v>0</v>
      </c>
      <c r="O696" s="5"/>
      <c r="P696" s="6">
        <f t="shared" si="93"/>
        <v>0</v>
      </c>
    </row>
    <row r="697" spans="1:16" x14ac:dyDescent="0.3">
      <c r="A697" s="1"/>
      <c r="B697" s="1"/>
      <c r="C697" s="1"/>
      <c r="D697" s="1"/>
      <c r="E697" s="1"/>
      <c r="F697" s="1"/>
      <c r="G697" s="1" t="s">
        <v>649</v>
      </c>
      <c r="H697" s="1"/>
      <c r="I697" s="1"/>
      <c r="J697" s="4"/>
      <c r="K697" s="5"/>
      <c r="L697" s="4"/>
      <c r="M697" s="29"/>
      <c r="N697" s="4"/>
      <c r="O697" s="5"/>
      <c r="P697" s="6"/>
    </row>
    <row r="698" spans="1:16" x14ac:dyDescent="0.3">
      <c r="A698" s="1"/>
      <c r="B698" s="1"/>
      <c r="C698" s="1"/>
      <c r="D698" s="1"/>
      <c r="E698" s="1"/>
      <c r="F698" s="1"/>
      <c r="G698" s="1"/>
      <c r="H698" s="1" t="s">
        <v>650</v>
      </c>
      <c r="I698" s="1"/>
      <c r="J698" s="4">
        <v>0</v>
      </c>
      <c r="K698" s="5"/>
      <c r="L698" s="4">
        <v>0</v>
      </c>
      <c r="M698" s="29"/>
      <c r="N698" s="4">
        <f t="shared" ref="N698:N707" si="94">ROUND((J698-L698),5)</f>
        <v>0</v>
      </c>
      <c r="O698" s="5"/>
      <c r="P698" s="6">
        <f t="shared" ref="P698:P707" si="95">ROUND(IF(L698=0, IF(J698=0, 0, 1), J698/L698),5)</f>
        <v>0</v>
      </c>
    </row>
    <row r="699" spans="1:16" x14ac:dyDescent="0.3">
      <c r="A699" s="1"/>
      <c r="B699" s="1"/>
      <c r="C699" s="1"/>
      <c r="D699" s="1"/>
      <c r="E699" s="1"/>
      <c r="F699" s="1"/>
      <c r="G699" s="1"/>
      <c r="H699" s="1" t="s">
        <v>651</v>
      </c>
      <c r="I699" s="1"/>
      <c r="J699" s="4">
        <v>0</v>
      </c>
      <c r="K699" s="5"/>
      <c r="L699" s="4">
        <v>0</v>
      </c>
      <c r="M699" s="29"/>
      <c r="N699" s="4">
        <f t="shared" si="94"/>
        <v>0</v>
      </c>
      <c r="O699" s="5"/>
      <c r="P699" s="6">
        <f t="shared" si="95"/>
        <v>0</v>
      </c>
    </row>
    <row r="700" spans="1:16" x14ac:dyDescent="0.3">
      <c r="A700" s="1"/>
      <c r="B700" s="1"/>
      <c r="C700" s="1"/>
      <c r="D700" s="1"/>
      <c r="E700" s="1"/>
      <c r="F700" s="1"/>
      <c r="G700" s="1"/>
      <c r="H700" s="1" t="s">
        <v>652</v>
      </c>
      <c r="I700" s="1"/>
      <c r="J700" s="4">
        <v>0</v>
      </c>
      <c r="K700" s="5"/>
      <c r="L700" s="4">
        <v>0</v>
      </c>
      <c r="M700" s="29"/>
      <c r="N700" s="4">
        <f t="shared" si="94"/>
        <v>0</v>
      </c>
      <c r="O700" s="5"/>
      <c r="P700" s="6">
        <f t="shared" si="95"/>
        <v>0</v>
      </c>
    </row>
    <row r="701" spans="1:16" x14ac:dyDescent="0.3">
      <c r="A701" s="1"/>
      <c r="B701" s="1"/>
      <c r="C701" s="1"/>
      <c r="D701" s="1"/>
      <c r="E701" s="1"/>
      <c r="F701" s="1"/>
      <c r="G701" s="1"/>
      <c r="H701" s="1" t="s">
        <v>653</v>
      </c>
      <c r="I701" s="1"/>
      <c r="J701" s="4">
        <v>0</v>
      </c>
      <c r="K701" s="5"/>
      <c r="L701" s="4">
        <v>0</v>
      </c>
      <c r="M701" s="29"/>
      <c r="N701" s="4">
        <f t="shared" si="94"/>
        <v>0</v>
      </c>
      <c r="O701" s="5"/>
      <c r="P701" s="6">
        <f t="shared" si="95"/>
        <v>0</v>
      </c>
    </row>
    <row r="702" spans="1:16" ht="15" thickBot="1" x14ac:dyDescent="0.35">
      <c r="A702" s="1"/>
      <c r="B702" s="1"/>
      <c r="C702" s="1"/>
      <c r="D702" s="1"/>
      <c r="E702" s="1"/>
      <c r="F702" s="1"/>
      <c r="G702" s="1"/>
      <c r="H702" s="1" t="s">
        <v>654</v>
      </c>
      <c r="I702" s="1"/>
      <c r="J702" s="7">
        <v>0</v>
      </c>
      <c r="K702" s="5"/>
      <c r="L702" s="7">
        <v>0</v>
      </c>
      <c r="M702" s="29"/>
      <c r="N702" s="7">
        <f t="shared" si="94"/>
        <v>0</v>
      </c>
      <c r="O702" s="5"/>
      <c r="P702" s="8">
        <f t="shared" si="95"/>
        <v>0</v>
      </c>
    </row>
    <row r="703" spans="1:16" x14ac:dyDescent="0.3">
      <c r="A703" s="1"/>
      <c r="B703" s="1"/>
      <c r="C703" s="1"/>
      <c r="D703" s="1"/>
      <c r="E703" s="1"/>
      <c r="F703" s="1"/>
      <c r="G703" s="1" t="s">
        <v>655</v>
      </c>
      <c r="H703" s="1"/>
      <c r="I703" s="1"/>
      <c r="J703" s="4">
        <f>ROUND(SUM(J697:J702),5)</f>
        <v>0</v>
      </c>
      <c r="K703" s="5"/>
      <c r="L703" s="4">
        <f>ROUND(SUM(L697:L702),5)</f>
        <v>0</v>
      </c>
      <c r="M703" s="36">
        <f>ROUND(SUM(M697:M702),5)</f>
        <v>0</v>
      </c>
      <c r="N703" s="4">
        <f t="shared" si="94"/>
        <v>0</v>
      </c>
      <c r="O703" s="5"/>
      <c r="P703" s="6">
        <f t="shared" si="95"/>
        <v>0</v>
      </c>
    </row>
    <row r="704" spans="1:16" x14ac:dyDescent="0.3">
      <c r="A704" s="1"/>
      <c r="B704" s="1"/>
      <c r="C704" s="1"/>
      <c r="D704" s="1"/>
      <c r="E704" s="1"/>
      <c r="F704" s="1"/>
      <c r="G704" s="1" t="s">
        <v>656</v>
      </c>
      <c r="H704" s="1"/>
      <c r="I704" s="1"/>
      <c r="J704" s="4">
        <v>0</v>
      </c>
      <c r="K704" s="5"/>
      <c r="L704" s="4">
        <v>0</v>
      </c>
      <c r="M704" s="29"/>
      <c r="N704" s="4">
        <f t="shared" si="94"/>
        <v>0</v>
      </c>
      <c r="O704" s="5"/>
      <c r="P704" s="6">
        <f t="shared" si="95"/>
        <v>0</v>
      </c>
    </row>
    <row r="705" spans="1:16" ht="15" thickBot="1" x14ac:dyDescent="0.35">
      <c r="A705" s="1"/>
      <c r="B705" s="1"/>
      <c r="C705" s="1"/>
      <c r="D705" s="1"/>
      <c r="E705" s="1"/>
      <c r="F705" s="1"/>
      <c r="G705" s="1" t="s">
        <v>657</v>
      </c>
      <c r="H705" s="1"/>
      <c r="I705" s="1"/>
      <c r="J705" s="7">
        <v>0</v>
      </c>
      <c r="K705" s="5"/>
      <c r="L705" s="7">
        <v>0</v>
      </c>
      <c r="M705" s="29"/>
      <c r="N705" s="7">
        <f t="shared" si="94"/>
        <v>0</v>
      </c>
      <c r="O705" s="5"/>
      <c r="P705" s="8">
        <f t="shared" si="95"/>
        <v>0</v>
      </c>
    </row>
    <row r="706" spans="1:16" x14ac:dyDescent="0.3">
      <c r="A706" s="1"/>
      <c r="B706" s="1"/>
      <c r="C706" s="1"/>
      <c r="D706" s="1"/>
      <c r="E706" s="1"/>
      <c r="F706" s="1" t="s">
        <v>658</v>
      </c>
      <c r="G706" s="1"/>
      <c r="H706" s="1"/>
      <c r="I706" s="1"/>
      <c r="J706" s="4">
        <f>ROUND(SUM(J687:J689)+SUM(J694:J696)+SUM(J703:J705),5)</f>
        <v>0</v>
      </c>
      <c r="K706" s="5"/>
      <c r="L706" s="4">
        <f>ROUND(SUM(L687:L689)+SUM(L694:L696)+SUM(L703:L705),5)</f>
        <v>0</v>
      </c>
      <c r="M706" s="36">
        <f>ROUND(SUM(M687:M689)+SUM(M694:M696)+SUM(M703:M705),5)</f>
        <v>0</v>
      </c>
      <c r="N706" s="4">
        <f t="shared" si="94"/>
        <v>0</v>
      </c>
      <c r="O706" s="5"/>
      <c r="P706" s="6">
        <f t="shared" si="95"/>
        <v>0</v>
      </c>
    </row>
    <row r="707" spans="1:16" x14ac:dyDescent="0.3">
      <c r="A707" s="1"/>
      <c r="B707" s="1"/>
      <c r="C707" s="1"/>
      <c r="D707" s="1"/>
      <c r="E707" s="1"/>
      <c r="F707" s="1" t="s">
        <v>659</v>
      </c>
      <c r="G707" s="1"/>
      <c r="H707" s="1"/>
      <c r="I707" s="1"/>
      <c r="J707" s="4">
        <v>0</v>
      </c>
      <c r="K707" s="5"/>
      <c r="L707" s="4">
        <v>0</v>
      </c>
      <c r="M707" s="29"/>
      <c r="N707" s="4">
        <f t="shared" si="94"/>
        <v>0</v>
      </c>
      <c r="O707" s="5"/>
      <c r="P707" s="6">
        <f t="shared" si="95"/>
        <v>0</v>
      </c>
    </row>
    <row r="708" spans="1:16" x14ac:dyDescent="0.3">
      <c r="A708" s="1"/>
      <c r="B708" s="1"/>
      <c r="C708" s="1"/>
      <c r="D708" s="1"/>
      <c r="E708" s="1"/>
      <c r="F708" s="1" t="s">
        <v>660</v>
      </c>
      <c r="G708" s="1"/>
      <c r="H708" s="1"/>
      <c r="I708" s="1"/>
      <c r="J708" s="4"/>
      <c r="K708" s="5"/>
      <c r="L708" s="4"/>
      <c r="M708" s="29"/>
      <c r="N708" s="4"/>
      <c r="O708" s="5"/>
      <c r="P708" s="6"/>
    </row>
    <row r="709" spans="1:16" x14ac:dyDescent="0.3">
      <c r="A709" s="1"/>
      <c r="B709" s="1"/>
      <c r="C709" s="1"/>
      <c r="D709" s="1"/>
      <c r="E709" s="1"/>
      <c r="F709" s="1"/>
      <c r="G709" s="1" t="s">
        <v>661</v>
      </c>
      <c r="H709" s="1"/>
      <c r="I709" s="1"/>
      <c r="J709" s="4">
        <v>0</v>
      </c>
      <c r="K709" s="5"/>
      <c r="L709" s="4">
        <v>0</v>
      </c>
      <c r="M709" s="29"/>
      <c r="N709" s="4">
        <f t="shared" ref="N709:N722" si="96">ROUND((J709-L709),5)</f>
        <v>0</v>
      </c>
      <c r="O709" s="5"/>
      <c r="P709" s="6">
        <f t="shared" ref="P709:P722" si="97">ROUND(IF(L709=0, IF(J709=0, 0, 1), J709/L709),5)</f>
        <v>0</v>
      </c>
    </row>
    <row r="710" spans="1:16" x14ac:dyDescent="0.3">
      <c r="A710" s="1"/>
      <c r="B710" s="1"/>
      <c r="C710" s="1"/>
      <c r="D710" s="1"/>
      <c r="E710" s="1"/>
      <c r="F710" s="1"/>
      <c r="G710" s="1" t="s">
        <v>662</v>
      </c>
      <c r="H710" s="1"/>
      <c r="I710" s="1"/>
      <c r="J710" s="4">
        <v>0</v>
      </c>
      <c r="K710" s="5"/>
      <c r="L710" s="4">
        <v>0</v>
      </c>
      <c r="M710" s="29"/>
      <c r="N710" s="4">
        <f t="shared" si="96"/>
        <v>0</v>
      </c>
      <c r="O710" s="5"/>
      <c r="P710" s="6">
        <f t="shared" si="97"/>
        <v>0</v>
      </c>
    </row>
    <row r="711" spans="1:16" x14ac:dyDescent="0.3">
      <c r="A711" s="1"/>
      <c r="B711" s="1"/>
      <c r="C711" s="1"/>
      <c r="D711" s="1"/>
      <c r="E711" s="1"/>
      <c r="F711" s="1"/>
      <c r="G711" s="1" t="s">
        <v>663</v>
      </c>
      <c r="H711" s="1"/>
      <c r="I711" s="1"/>
      <c r="J711" s="4">
        <v>0</v>
      </c>
      <c r="K711" s="5"/>
      <c r="L711" s="4">
        <v>0</v>
      </c>
      <c r="M711" s="29"/>
      <c r="N711" s="4">
        <f t="shared" si="96"/>
        <v>0</v>
      </c>
      <c r="O711" s="5"/>
      <c r="P711" s="6">
        <f t="shared" si="97"/>
        <v>0</v>
      </c>
    </row>
    <row r="712" spans="1:16" x14ac:dyDescent="0.3">
      <c r="A712" s="1"/>
      <c r="B712" s="1"/>
      <c r="C712" s="1"/>
      <c r="D712" s="1"/>
      <c r="E712" s="1"/>
      <c r="F712" s="1"/>
      <c r="G712" s="1" t="s">
        <v>664</v>
      </c>
      <c r="H712" s="1"/>
      <c r="I712" s="1"/>
      <c r="J712" s="4">
        <v>0</v>
      </c>
      <c r="K712" s="5"/>
      <c r="L712" s="4">
        <v>0</v>
      </c>
      <c r="M712" s="29"/>
      <c r="N712" s="4">
        <f t="shared" si="96"/>
        <v>0</v>
      </c>
      <c r="O712" s="5"/>
      <c r="P712" s="6">
        <f t="shared" si="97"/>
        <v>0</v>
      </c>
    </row>
    <row r="713" spans="1:16" x14ac:dyDescent="0.3">
      <c r="A713" s="1"/>
      <c r="B713" s="1"/>
      <c r="C713" s="1"/>
      <c r="D713" s="1"/>
      <c r="E713" s="1"/>
      <c r="F713" s="1"/>
      <c r="G713" s="1" t="s">
        <v>665</v>
      </c>
      <c r="H713" s="1"/>
      <c r="I713" s="1"/>
      <c r="J713" s="4">
        <v>0</v>
      </c>
      <c r="K713" s="5"/>
      <c r="L713" s="4">
        <v>0</v>
      </c>
      <c r="M713" s="29"/>
      <c r="N713" s="4">
        <f t="shared" si="96"/>
        <v>0</v>
      </c>
      <c r="O713" s="5"/>
      <c r="P713" s="6">
        <f t="shared" si="97"/>
        <v>0</v>
      </c>
    </row>
    <row r="714" spans="1:16" ht="15" thickBot="1" x14ac:dyDescent="0.35">
      <c r="A714" s="1"/>
      <c r="B714" s="1"/>
      <c r="C714" s="1"/>
      <c r="D714" s="1"/>
      <c r="E714" s="1"/>
      <c r="F714" s="1"/>
      <c r="G714" s="1" t="s">
        <v>666</v>
      </c>
      <c r="H714" s="1"/>
      <c r="I714" s="1"/>
      <c r="J714" s="7">
        <v>0</v>
      </c>
      <c r="K714" s="5"/>
      <c r="L714" s="7">
        <v>0</v>
      </c>
      <c r="M714" s="29"/>
      <c r="N714" s="7">
        <f t="shared" si="96"/>
        <v>0</v>
      </c>
      <c r="O714" s="5"/>
      <c r="P714" s="8">
        <f t="shared" si="97"/>
        <v>0</v>
      </c>
    </row>
    <row r="715" spans="1:16" x14ac:dyDescent="0.3">
      <c r="A715" s="1"/>
      <c r="B715" s="1"/>
      <c r="C715" s="1"/>
      <c r="D715" s="1"/>
      <c r="E715" s="1"/>
      <c r="F715" s="1" t="s">
        <v>667</v>
      </c>
      <c r="G715" s="1"/>
      <c r="H715" s="1"/>
      <c r="I715" s="1"/>
      <c r="J715" s="4">
        <f>ROUND(SUM(J708:J714),5)</f>
        <v>0</v>
      </c>
      <c r="K715" s="5"/>
      <c r="L715" s="4">
        <f>ROUND(SUM(L708:L714),5)</f>
        <v>0</v>
      </c>
      <c r="M715" s="36">
        <f>ROUND(SUM(M708:M714),5)</f>
        <v>0</v>
      </c>
      <c r="N715" s="4">
        <f t="shared" si="96"/>
        <v>0</v>
      </c>
      <c r="O715" s="5"/>
      <c r="P715" s="6">
        <f t="shared" si="97"/>
        <v>0</v>
      </c>
    </row>
    <row r="716" spans="1:16" x14ac:dyDescent="0.3">
      <c r="A716" s="1"/>
      <c r="B716" s="1"/>
      <c r="C716" s="1"/>
      <c r="D716" s="1"/>
      <c r="E716" s="1"/>
      <c r="F716" s="1" t="s">
        <v>668</v>
      </c>
      <c r="G716" s="1"/>
      <c r="H716" s="1"/>
      <c r="I716" s="1"/>
      <c r="J716" s="4">
        <v>0</v>
      </c>
      <c r="K716" s="5"/>
      <c r="L716" s="4">
        <v>0</v>
      </c>
      <c r="M716" s="29"/>
      <c r="N716" s="4">
        <f t="shared" si="96"/>
        <v>0</v>
      </c>
      <c r="O716" s="5"/>
      <c r="P716" s="6">
        <f t="shared" si="97"/>
        <v>0</v>
      </c>
    </row>
    <row r="717" spans="1:16" x14ac:dyDescent="0.3">
      <c r="A717" s="1"/>
      <c r="B717" s="1"/>
      <c r="C717" s="1"/>
      <c r="D717" s="1"/>
      <c r="E717" s="1"/>
      <c r="F717" s="1" t="s">
        <v>669</v>
      </c>
      <c r="G717" s="1"/>
      <c r="H717" s="1"/>
      <c r="I717" s="1"/>
      <c r="J717" s="4">
        <v>0</v>
      </c>
      <c r="K717" s="5"/>
      <c r="L717" s="4">
        <v>0</v>
      </c>
      <c r="M717" s="29"/>
      <c r="N717" s="4">
        <f t="shared" si="96"/>
        <v>0</v>
      </c>
      <c r="O717" s="5"/>
      <c r="P717" s="6">
        <f t="shared" si="97"/>
        <v>0</v>
      </c>
    </row>
    <row r="718" spans="1:16" x14ac:dyDescent="0.3">
      <c r="A718" s="1"/>
      <c r="B718" s="1"/>
      <c r="C718" s="1"/>
      <c r="D718" s="1"/>
      <c r="E718" s="1"/>
      <c r="F718" s="1" t="s">
        <v>670</v>
      </c>
      <c r="G718" s="1"/>
      <c r="H718" s="1"/>
      <c r="I718" s="1"/>
      <c r="J718" s="4">
        <v>0</v>
      </c>
      <c r="K718" s="5"/>
      <c r="L718" s="4">
        <v>0</v>
      </c>
      <c r="M718" s="29"/>
      <c r="N718" s="4">
        <f t="shared" si="96"/>
        <v>0</v>
      </c>
      <c r="O718" s="5"/>
      <c r="P718" s="6">
        <f t="shared" si="97"/>
        <v>0</v>
      </c>
    </row>
    <row r="719" spans="1:16" x14ac:dyDescent="0.3">
      <c r="A719" s="1"/>
      <c r="B719" s="1"/>
      <c r="C719" s="1"/>
      <c r="D719" s="1"/>
      <c r="E719" s="1"/>
      <c r="F719" s="1" t="s">
        <v>671</v>
      </c>
      <c r="G719" s="1"/>
      <c r="H719" s="1"/>
      <c r="I719" s="1"/>
      <c r="J719" s="4">
        <v>0</v>
      </c>
      <c r="K719" s="5"/>
      <c r="L719" s="4">
        <v>0</v>
      </c>
      <c r="M719" s="29"/>
      <c r="N719" s="4">
        <f t="shared" si="96"/>
        <v>0</v>
      </c>
      <c r="O719" s="5"/>
      <c r="P719" s="6">
        <f t="shared" si="97"/>
        <v>0</v>
      </c>
    </row>
    <row r="720" spans="1:16" x14ac:dyDescent="0.3">
      <c r="A720" s="1"/>
      <c r="B720" s="1"/>
      <c r="C720" s="1"/>
      <c r="D720" s="1"/>
      <c r="E720" s="1"/>
      <c r="F720" s="1" t="s">
        <v>672</v>
      </c>
      <c r="G720" s="1"/>
      <c r="H720" s="1"/>
      <c r="I720" s="1"/>
      <c r="J720" s="4">
        <v>0</v>
      </c>
      <c r="K720" s="5"/>
      <c r="L720" s="4">
        <v>0</v>
      </c>
      <c r="M720" s="29"/>
      <c r="N720" s="4">
        <f t="shared" si="96"/>
        <v>0</v>
      </c>
      <c r="O720" s="5"/>
      <c r="P720" s="6">
        <f t="shared" si="97"/>
        <v>0</v>
      </c>
    </row>
    <row r="721" spans="1:16" x14ac:dyDescent="0.3">
      <c r="A721" s="1"/>
      <c r="B721" s="1"/>
      <c r="C721" s="1"/>
      <c r="D721" s="1"/>
      <c r="E721" s="1"/>
      <c r="F721" s="1" t="s">
        <v>673</v>
      </c>
      <c r="G721" s="1"/>
      <c r="H721" s="1"/>
      <c r="I721" s="1"/>
      <c r="J721" s="4">
        <v>0</v>
      </c>
      <c r="K721" s="5"/>
      <c r="L721" s="4">
        <v>0</v>
      </c>
      <c r="M721" s="29"/>
      <c r="N721" s="4">
        <f t="shared" si="96"/>
        <v>0</v>
      </c>
      <c r="O721" s="5"/>
      <c r="P721" s="6">
        <f t="shared" si="97"/>
        <v>0</v>
      </c>
    </row>
    <row r="722" spans="1:16" x14ac:dyDescent="0.3">
      <c r="A722" s="1"/>
      <c r="B722" s="1"/>
      <c r="C722" s="1"/>
      <c r="D722" s="1"/>
      <c r="E722" s="1"/>
      <c r="F722" s="1" t="s">
        <v>674</v>
      </c>
      <c r="G722" s="1"/>
      <c r="H722" s="1"/>
      <c r="I722" s="1"/>
      <c r="J722" s="4">
        <v>0</v>
      </c>
      <c r="K722" s="5"/>
      <c r="L722" s="4">
        <v>0</v>
      </c>
      <c r="M722" s="29"/>
      <c r="N722" s="4">
        <f t="shared" si="96"/>
        <v>0</v>
      </c>
      <c r="O722" s="5"/>
      <c r="P722" s="6">
        <f t="shared" si="97"/>
        <v>0</v>
      </c>
    </row>
    <row r="723" spans="1:16" x14ac:dyDescent="0.3">
      <c r="A723" s="1"/>
      <c r="B723" s="1"/>
      <c r="C723" s="1"/>
      <c r="D723" s="1"/>
      <c r="E723" s="1"/>
      <c r="F723" s="1" t="s">
        <v>675</v>
      </c>
      <c r="G723" s="1"/>
      <c r="H723" s="1"/>
      <c r="I723" s="1"/>
      <c r="J723" s="4"/>
      <c r="K723" s="5"/>
      <c r="L723" s="4"/>
      <c r="M723" s="29"/>
      <c r="N723" s="4"/>
      <c r="O723" s="5"/>
      <c r="P723" s="6"/>
    </row>
    <row r="724" spans="1:16" x14ac:dyDescent="0.3">
      <c r="A724" s="1"/>
      <c r="B724" s="1"/>
      <c r="C724" s="1"/>
      <c r="D724" s="1"/>
      <c r="E724" s="1"/>
      <c r="F724" s="1"/>
      <c r="G724" s="1" t="s">
        <v>676</v>
      </c>
      <c r="H724" s="1"/>
      <c r="I724" s="1"/>
      <c r="J724" s="4">
        <v>0</v>
      </c>
      <c r="K724" s="5"/>
      <c r="L724" s="4">
        <v>0</v>
      </c>
      <c r="M724" s="29"/>
      <c r="N724" s="4">
        <f t="shared" ref="N724:N733" si="98">ROUND((J724-L724),5)</f>
        <v>0</v>
      </c>
      <c r="O724" s="5"/>
      <c r="P724" s="6">
        <f t="shared" ref="P724:P733" si="99">ROUND(IF(L724=0, IF(J724=0, 0, 1), J724/L724),5)</f>
        <v>0</v>
      </c>
    </row>
    <row r="725" spans="1:16" x14ac:dyDescent="0.3">
      <c r="A725" s="1"/>
      <c r="B725" s="1"/>
      <c r="C725" s="1"/>
      <c r="D725" s="1"/>
      <c r="E725" s="1"/>
      <c r="F725" s="1"/>
      <c r="G725" s="1" t="s">
        <v>677</v>
      </c>
      <c r="H725" s="1"/>
      <c r="I725" s="1"/>
      <c r="J725" s="4">
        <v>0</v>
      </c>
      <c r="K725" s="5"/>
      <c r="L725" s="4">
        <v>0</v>
      </c>
      <c r="M725" s="29">
        <v>600</v>
      </c>
      <c r="N725" s="4">
        <f t="shared" si="98"/>
        <v>0</v>
      </c>
      <c r="O725" s="5"/>
      <c r="P725" s="6">
        <f t="shared" si="99"/>
        <v>0</v>
      </c>
    </row>
    <row r="726" spans="1:16" x14ac:dyDescent="0.3">
      <c r="A726" s="1"/>
      <c r="B726" s="1"/>
      <c r="C726" s="1"/>
      <c r="D726" s="1"/>
      <c r="E726" s="1"/>
      <c r="F726" s="1"/>
      <c r="G726" s="1" t="s">
        <v>678</v>
      </c>
      <c r="H726" s="1"/>
      <c r="I726" s="1"/>
      <c r="J726" s="4">
        <v>0</v>
      </c>
      <c r="K726" s="5"/>
      <c r="L726" s="4">
        <v>0</v>
      </c>
      <c r="M726" s="29"/>
      <c r="N726" s="4">
        <f t="shared" si="98"/>
        <v>0</v>
      </c>
      <c r="O726" s="5"/>
      <c r="P726" s="6">
        <f t="shared" si="99"/>
        <v>0</v>
      </c>
    </row>
    <row r="727" spans="1:16" x14ac:dyDescent="0.3">
      <c r="A727" s="1"/>
      <c r="B727" s="1"/>
      <c r="C727" s="1"/>
      <c r="D727" s="1"/>
      <c r="E727" s="1"/>
      <c r="F727" s="1"/>
      <c r="G727" s="1" t="s">
        <v>679</v>
      </c>
      <c r="H727" s="1"/>
      <c r="I727" s="1"/>
      <c r="J727" s="4">
        <v>0</v>
      </c>
      <c r="K727" s="5"/>
      <c r="L727" s="4">
        <v>0</v>
      </c>
      <c r="M727" s="29"/>
      <c r="N727" s="4">
        <f t="shared" si="98"/>
        <v>0</v>
      </c>
      <c r="O727" s="5"/>
      <c r="P727" s="6">
        <f t="shared" si="99"/>
        <v>0</v>
      </c>
    </row>
    <row r="728" spans="1:16" x14ac:dyDescent="0.3">
      <c r="A728" s="1"/>
      <c r="B728" s="1"/>
      <c r="C728" s="1"/>
      <c r="D728" s="1"/>
      <c r="E728" s="1"/>
      <c r="F728" s="1"/>
      <c r="G728" s="1" t="s">
        <v>680</v>
      </c>
      <c r="H728" s="1"/>
      <c r="I728" s="1"/>
      <c r="J728" s="4">
        <v>0</v>
      </c>
      <c r="K728" s="5"/>
      <c r="L728" s="4">
        <v>0</v>
      </c>
      <c r="M728" s="29"/>
      <c r="N728" s="4">
        <f t="shared" si="98"/>
        <v>0</v>
      </c>
      <c r="O728" s="5"/>
      <c r="P728" s="6">
        <f t="shared" si="99"/>
        <v>0</v>
      </c>
    </row>
    <row r="729" spans="1:16" x14ac:dyDescent="0.3">
      <c r="A729" s="1"/>
      <c r="B729" s="1"/>
      <c r="C729" s="1"/>
      <c r="D729" s="1"/>
      <c r="E729" s="1"/>
      <c r="F729" s="1"/>
      <c r="G729" s="1" t="s">
        <v>681</v>
      </c>
      <c r="H729" s="1"/>
      <c r="I729" s="1"/>
      <c r="J729" s="4">
        <v>0</v>
      </c>
      <c r="K729" s="5"/>
      <c r="L729" s="4">
        <v>0</v>
      </c>
      <c r="M729" s="29"/>
      <c r="N729" s="4">
        <f t="shared" si="98"/>
        <v>0</v>
      </c>
      <c r="O729" s="5"/>
      <c r="P729" s="6">
        <f t="shared" si="99"/>
        <v>0</v>
      </c>
    </row>
    <row r="730" spans="1:16" ht="15" thickBot="1" x14ac:dyDescent="0.35">
      <c r="A730" s="1"/>
      <c r="B730" s="1"/>
      <c r="C730" s="1"/>
      <c r="D730" s="1"/>
      <c r="E730" s="1"/>
      <c r="F730" s="1"/>
      <c r="G730" s="1" t="s">
        <v>682</v>
      </c>
      <c r="H730" s="1"/>
      <c r="I730" s="1"/>
      <c r="J730" s="7">
        <v>0</v>
      </c>
      <c r="K730" s="5"/>
      <c r="L730" s="7">
        <v>0</v>
      </c>
      <c r="M730" s="29"/>
      <c r="N730" s="7">
        <f t="shared" si="98"/>
        <v>0</v>
      </c>
      <c r="O730" s="5"/>
      <c r="P730" s="8">
        <f t="shared" si="99"/>
        <v>0</v>
      </c>
    </row>
    <row r="731" spans="1:16" x14ac:dyDescent="0.3">
      <c r="A731" s="1"/>
      <c r="B731" s="1"/>
      <c r="C731" s="1"/>
      <c r="D731" s="1"/>
      <c r="E731" s="1"/>
      <c r="F731" s="1" t="s">
        <v>683</v>
      </c>
      <c r="G731" s="1"/>
      <c r="H731" s="1"/>
      <c r="I731" s="1"/>
      <c r="J731" s="4">
        <f>ROUND(SUM(J723:J730),5)</f>
        <v>0</v>
      </c>
      <c r="K731" s="5"/>
      <c r="L731" s="4">
        <f>ROUND(SUM(L723:L730),5)</f>
        <v>0</v>
      </c>
      <c r="M731" s="36">
        <f>ROUND(SUM(M723:M730),5)</f>
        <v>600</v>
      </c>
      <c r="N731" s="4">
        <f t="shared" si="98"/>
        <v>0</v>
      </c>
      <c r="O731" s="5"/>
      <c r="P731" s="6">
        <f t="shared" si="99"/>
        <v>0</v>
      </c>
    </row>
    <row r="732" spans="1:16" ht="15" thickBot="1" x14ac:dyDescent="0.35">
      <c r="A732" s="1"/>
      <c r="B732" s="1"/>
      <c r="C732" s="1"/>
      <c r="D732" s="1"/>
      <c r="E732" s="1"/>
      <c r="F732" s="1" t="s">
        <v>684</v>
      </c>
      <c r="G732" s="1"/>
      <c r="H732" s="1"/>
      <c r="I732" s="1"/>
      <c r="J732" s="7">
        <v>0</v>
      </c>
      <c r="K732" s="5"/>
      <c r="L732" s="7">
        <v>0</v>
      </c>
      <c r="M732" s="29"/>
      <c r="N732" s="7">
        <f t="shared" si="98"/>
        <v>0</v>
      </c>
      <c r="O732" s="5"/>
      <c r="P732" s="8">
        <f t="shared" si="99"/>
        <v>0</v>
      </c>
    </row>
    <row r="733" spans="1:16" x14ac:dyDescent="0.3">
      <c r="A733" s="1"/>
      <c r="B733" s="1"/>
      <c r="C733" s="1"/>
      <c r="D733" s="1"/>
      <c r="E733" s="1" t="s">
        <v>685</v>
      </c>
      <c r="F733" s="1"/>
      <c r="G733" s="1"/>
      <c r="H733" s="1"/>
      <c r="I733" s="1"/>
      <c r="J733" s="4">
        <f>ROUND(SUM(J685:J686)+SUM(J706:J707)+SUM(J715:J722)+SUM(J731:J732),5)</f>
        <v>0</v>
      </c>
      <c r="K733" s="5"/>
      <c r="L733" s="4">
        <f>ROUND(SUM(L685:L686)+SUM(L706:L707)+SUM(L715:L722)+SUM(L731:L732),5)</f>
        <v>0</v>
      </c>
      <c r="M733" s="36">
        <f>ROUND(SUM(M685:M686)+SUM(M706:M707)+SUM(M715:M722)+SUM(M731:M732),5)</f>
        <v>600</v>
      </c>
      <c r="N733" s="4">
        <f t="shared" si="98"/>
        <v>0</v>
      </c>
      <c r="O733" s="5"/>
      <c r="P733" s="6">
        <f t="shared" si="99"/>
        <v>0</v>
      </c>
    </row>
    <row r="734" spans="1:16" x14ac:dyDescent="0.3">
      <c r="A734" s="1"/>
      <c r="B734" s="1"/>
      <c r="C734" s="1"/>
      <c r="D734" s="1"/>
      <c r="E734" s="1" t="s">
        <v>1004</v>
      </c>
      <c r="F734" s="1"/>
      <c r="G734" s="1"/>
      <c r="H734" s="1"/>
      <c r="I734" s="1"/>
      <c r="J734" s="4"/>
      <c r="K734" s="5"/>
      <c r="L734" s="4"/>
      <c r="M734" s="29"/>
      <c r="N734" s="4"/>
      <c r="O734" s="5"/>
      <c r="P734" s="6"/>
    </row>
    <row r="735" spans="1:16" x14ac:dyDescent="0.3">
      <c r="A735" s="1"/>
      <c r="B735" s="1"/>
      <c r="C735" s="1"/>
      <c r="D735" s="1"/>
      <c r="E735" s="1"/>
      <c r="F735" s="1" t="s">
        <v>686</v>
      </c>
      <c r="G735" s="1"/>
      <c r="H735" s="1"/>
      <c r="I735" s="1"/>
      <c r="J735" s="4">
        <v>393.2</v>
      </c>
      <c r="K735" s="5"/>
      <c r="L735" s="4">
        <v>0</v>
      </c>
      <c r="M735" s="29">
        <v>400</v>
      </c>
      <c r="N735" s="4">
        <f t="shared" ref="N735:N744" si="100">ROUND((J735-L735),5)</f>
        <v>393.2</v>
      </c>
      <c r="O735" s="5"/>
      <c r="P735" s="6">
        <f t="shared" ref="P735:P744" si="101">ROUND(IF(L735=0, IF(J735=0, 0, 1), J735/L735),5)</f>
        <v>1</v>
      </c>
    </row>
    <row r="736" spans="1:16" x14ac:dyDescent="0.3">
      <c r="A736" s="1"/>
      <c r="B736" s="1"/>
      <c r="C736" s="1"/>
      <c r="D736" s="1"/>
      <c r="E736" s="1"/>
      <c r="F736" s="1" t="s">
        <v>687</v>
      </c>
      <c r="G736" s="1"/>
      <c r="H736" s="1"/>
      <c r="I736" s="1"/>
      <c r="J736" s="4">
        <v>368.75</v>
      </c>
      <c r="K736" s="5"/>
      <c r="L736" s="4">
        <v>668.89</v>
      </c>
      <c r="M736" s="29">
        <v>700</v>
      </c>
      <c r="N736" s="4">
        <f t="shared" si="100"/>
        <v>-300.14</v>
      </c>
      <c r="O736" s="5"/>
      <c r="P736" s="6">
        <f t="shared" si="101"/>
        <v>0.55128999999999995</v>
      </c>
    </row>
    <row r="737" spans="1:16" x14ac:dyDescent="0.3">
      <c r="A737" s="1"/>
      <c r="B737" s="1"/>
      <c r="C737" s="1"/>
      <c r="D737" s="1"/>
      <c r="E737" s="1"/>
      <c r="F737" s="1" t="s">
        <v>688</v>
      </c>
      <c r="G737" s="1"/>
      <c r="H737" s="1"/>
      <c r="I737" s="1"/>
      <c r="J737" s="4">
        <v>0</v>
      </c>
      <c r="K737" s="5"/>
      <c r="L737" s="4">
        <v>0</v>
      </c>
      <c r="M737" s="29"/>
      <c r="N737" s="4">
        <f t="shared" si="100"/>
        <v>0</v>
      </c>
      <c r="O737" s="5"/>
      <c r="P737" s="6">
        <f t="shared" si="101"/>
        <v>0</v>
      </c>
    </row>
    <row r="738" spans="1:16" x14ac:dyDescent="0.3">
      <c r="A738" s="1"/>
      <c r="B738" s="1"/>
      <c r="C738" s="1"/>
      <c r="D738" s="1"/>
      <c r="E738" s="1"/>
      <c r="F738" s="1" t="s">
        <v>689</v>
      </c>
      <c r="G738" s="1"/>
      <c r="H738" s="1"/>
      <c r="I738" s="1"/>
      <c r="J738" s="4">
        <v>0</v>
      </c>
      <c r="K738" s="5"/>
      <c r="L738" s="4">
        <v>477.78</v>
      </c>
      <c r="M738" s="29">
        <v>500</v>
      </c>
      <c r="N738" s="4">
        <f t="shared" si="100"/>
        <v>-477.78</v>
      </c>
      <c r="O738" s="5"/>
      <c r="P738" s="6">
        <f t="shared" si="101"/>
        <v>0</v>
      </c>
    </row>
    <row r="739" spans="1:16" x14ac:dyDescent="0.3">
      <c r="A739" s="1"/>
      <c r="B739" s="1"/>
      <c r="C739" s="1"/>
      <c r="D739" s="1"/>
      <c r="E739" s="1"/>
      <c r="F739" s="1" t="s">
        <v>690</v>
      </c>
      <c r="G739" s="1"/>
      <c r="H739" s="1"/>
      <c r="I739" s="1"/>
      <c r="J739" s="4">
        <v>0</v>
      </c>
      <c r="K739" s="5"/>
      <c r="L739" s="4">
        <v>0</v>
      </c>
      <c r="M739" s="29"/>
      <c r="N739" s="4">
        <f t="shared" si="100"/>
        <v>0</v>
      </c>
      <c r="O739" s="5"/>
      <c r="P739" s="6">
        <f t="shared" si="101"/>
        <v>0</v>
      </c>
    </row>
    <row r="740" spans="1:16" x14ac:dyDescent="0.3">
      <c r="A740" s="1"/>
      <c r="B740" s="1"/>
      <c r="C740" s="1"/>
      <c r="D740" s="1"/>
      <c r="E740" s="1"/>
      <c r="F740" s="1" t="s">
        <v>691</v>
      </c>
      <c r="G740" s="1"/>
      <c r="H740" s="1"/>
      <c r="I740" s="1"/>
      <c r="J740" s="4">
        <v>367.58</v>
      </c>
      <c r="K740" s="5"/>
      <c r="L740" s="4">
        <v>2866.67</v>
      </c>
      <c r="M740" s="29">
        <v>0</v>
      </c>
      <c r="N740" s="4">
        <f t="shared" si="100"/>
        <v>-2499.09</v>
      </c>
      <c r="O740" s="5"/>
      <c r="P740" s="6">
        <f t="shared" si="101"/>
        <v>0.12823000000000001</v>
      </c>
    </row>
    <row r="741" spans="1:16" x14ac:dyDescent="0.3">
      <c r="A741" s="1"/>
      <c r="B741" s="1"/>
      <c r="C741" s="1"/>
      <c r="D741" s="1"/>
      <c r="E741" s="1"/>
      <c r="F741" s="1" t="s">
        <v>692</v>
      </c>
      <c r="G741" s="1"/>
      <c r="H741" s="1"/>
      <c r="I741" s="1"/>
      <c r="J741" s="4">
        <v>0</v>
      </c>
      <c r="K741" s="5"/>
      <c r="L741" s="4">
        <v>0</v>
      </c>
      <c r="M741" s="29"/>
      <c r="N741" s="4">
        <f t="shared" si="100"/>
        <v>0</v>
      </c>
      <c r="O741" s="5"/>
      <c r="P741" s="6">
        <f t="shared" si="101"/>
        <v>0</v>
      </c>
    </row>
    <row r="742" spans="1:16" x14ac:dyDescent="0.3">
      <c r="A742" s="1"/>
      <c r="B742" s="1"/>
      <c r="C742" s="1"/>
      <c r="D742" s="1"/>
      <c r="E742" s="1"/>
      <c r="F742" s="1" t="s">
        <v>693</v>
      </c>
      <c r="G742" s="1"/>
      <c r="H742" s="1"/>
      <c r="I742" s="1"/>
      <c r="J742" s="4">
        <v>0</v>
      </c>
      <c r="K742" s="5"/>
      <c r="L742" s="4">
        <v>0</v>
      </c>
      <c r="M742" s="29"/>
      <c r="N742" s="4">
        <f t="shared" si="100"/>
        <v>0</v>
      </c>
      <c r="O742" s="5"/>
      <c r="P742" s="6">
        <f t="shared" si="101"/>
        <v>0</v>
      </c>
    </row>
    <row r="743" spans="1:16" x14ac:dyDescent="0.3">
      <c r="A743" s="1"/>
      <c r="B743" s="1"/>
      <c r="C743" s="1"/>
      <c r="D743" s="1"/>
      <c r="E743" s="1"/>
      <c r="F743" s="1" t="s">
        <v>694</v>
      </c>
      <c r="G743" s="1"/>
      <c r="H743" s="1"/>
      <c r="I743" s="1"/>
      <c r="J743" s="4">
        <v>4944.37</v>
      </c>
      <c r="K743" s="5"/>
      <c r="L743" s="4">
        <v>11466.67</v>
      </c>
      <c r="M743" s="29">
        <v>6000</v>
      </c>
      <c r="N743" s="4">
        <f t="shared" si="100"/>
        <v>-6522.3</v>
      </c>
      <c r="O743" s="5"/>
      <c r="P743" s="6">
        <f t="shared" si="101"/>
        <v>0.43119000000000002</v>
      </c>
    </row>
    <row r="744" spans="1:16" x14ac:dyDescent="0.3">
      <c r="A744" s="1"/>
      <c r="B744" s="1"/>
      <c r="C744" s="1"/>
      <c r="D744" s="1"/>
      <c r="E744" s="1"/>
      <c r="F744" s="1" t="s">
        <v>695</v>
      </c>
      <c r="G744" s="1"/>
      <c r="H744" s="1"/>
      <c r="I744" s="1"/>
      <c r="J744" s="4">
        <v>0</v>
      </c>
      <c r="K744" s="5"/>
      <c r="L744" s="4">
        <v>0</v>
      </c>
      <c r="M744" s="29"/>
      <c r="N744" s="4">
        <f t="shared" si="100"/>
        <v>0</v>
      </c>
      <c r="O744" s="5"/>
      <c r="P744" s="6">
        <f t="shared" si="101"/>
        <v>0</v>
      </c>
    </row>
    <row r="745" spans="1:16" x14ac:dyDescent="0.3">
      <c r="A745" s="1"/>
      <c r="B745" s="1"/>
      <c r="C745" s="1"/>
      <c r="D745" s="1"/>
      <c r="E745" s="1"/>
      <c r="F745" s="1" t="s">
        <v>696</v>
      </c>
      <c r="G745" s="1"/>
      <c r="H745" s="1"/>
      <c r="I745" s="1"/>
      <c r="J745" s="4"/>
      <c r="K745" s="5"/>
      <c r="L745" s="4"/>
      <c r="M745" s="29"/>
      <c r="N745" s="4"/>
      <c r="O745" s="5"/>
      <c r="P745" s="6"/>
    </row>
    <row r="746" spans="1:16" x14ac:dyDescent="0.3">
      <c r="A746" s="1"/>
      <c r="B746" s="1"/>
      <c r="C746" s="1"/>
      <c r="D746" s="1"/>
      <c r="E746" s="1"/>
      <c r="F746" s="1"/>
      <c r="G746" s="1" t="s">
        <v>697</v>
      </c>
      <c r="H746" s="1"/>
      <c r="I746" s="1"/>
      <c r="J746" s="4">
        <v>0</v>
      </c>
      <c r="K746" s="5"/>
      <c r="L746" s="4">
        <v>0</v>
      </c>
      <c r="M746" s="29">
        <v>1000</v>
      </c>
      <c r="N746" s="4">
        <f t="shared" ref="N746:N763" si="102">ROUND((J746-L746),5)</f>
        <v>0</v>
      </c>
      <c r="O746" s="5"/>
      <c r="P746" s="6">
        <f t="shared" ref="P746:P763" si="103">ROUND(IF(L746=0, IF(J746=0, 0, 1), J746/L746),5)</f>
        <v>0</v>
      </c>
    </row>
    <row r="747" spans="1:16" x14ac:dyDescent="0.3">
      <c r="A747" s="1"/>
      <c r="B747" s="1"/>
      <c r="C747" s="1"/>
      <c r="D747" s="1"/>
      <c r="E747" s="1"/>
      <c r="F747" s="1"/>
      <c r="G747" s="1" t="s">
        <v>698</v>
      </c>
      <c r="H747" s="1"/>
      <c r="I747" s="1"/>
      <c r="J747" s="4">
        <v>0</v>
      </c>
      <c r="K747" s="5"/>
      <c r="L747" s="4">
        <v>0</v>
      </c>
      <c r="M747" s="29">
        <v>5000</v>
      </c>
      <c r="N747" s="4">
        <f t="shared" si="102"/>
        <v>0</v>
      </c>
      <c r="O747" s="5"/>
      <c r="P747" s="6">
        <f t="shared" si="103"/>
        <v>0</v>
      </c>
    </row>
    <row r="748" spans="1:16" x14ac:dyDescent="0.3">
      <c r="A748" s="1"/>
      <c r="B748" s="1"/>
      <c r="C748" s="1"/>
      <c r="D748" s="1"/>
      <c r="E748" s="1"/>
      <c r="F748" s="1"/>
      <c r="G748" s="1" t="s">
        <v>699</v>
      </c>
      <c r="H748" s="1"/>
      <c r="I748" s="1"/>
      <c r="J748" s="4">
        <v>0</v>
      </c>
      <c r="K748" s="5"/>
      <c r="L748" s="4">
        <v>0</v>
      </c>
      <c r="M748" s="29">
        <v>1000</v>
      </c>
      <c r="N748" s="4">
        <f t="shared" si="102"/>
        <v>0</v>
      </c>
      <c r="O748" s="5"/>
      <c r="P748" s="6">
        <f t="shared" si="103"/>
        <v>0</v>
      </c>
    </row>
    <row r="749" spans="1:16" x14ac:dyDescent="0.3">
      <c r="A749" s="1"/>
      <c r="B749" s="1"/>
      <c r="C749" s="1"/>
      <c r="D749" s="1"/>
      <c r="E749" s="1"/>
      <c r="F749" s="1"/>
      <c r="G749" s="1" t="s">
        <v>700</v>
      </c>
      <c r="H749" s="1"/>
      <c r="I749" s="1"/>
      <c r="J749" s="4">
        <v>0</v>
      </c>
      <c r="K749" s="5"/>
      <c r="L749" s="4">
        <v>0</v>
      </c>
      <c r="M749" s="29"/>
      <c r="N749" s="4">
        <f t="shared" si="102"/>
        <v>0</v>
      </c>
      <c r="O749" s="5"/>
      <c r="P749" s="6">
        <f t="shared" si="103"/>
        <v>0</v>
      </c>
    </row>
    <row r="750" spans="1:16" x14ac:dyDescent="0.3">
      <c r="A750" s="1"/>
      <c r="B750" s="1"/>
      <c r="C750" s="1"/>
      <c r="D750" s="1"/>
      <c r="E750" s="1"/>
      <c r="F750" s="1"/>
      <c r="G750" s="1" t="s">
        <v>701</v>
      </c>
      <c r="H750" s="1"/>
      <c r="I750" s="1"/>
      <c r="J750" s="4">
        <v>0</v>
      </c>
      <c r="K750" s="5"/>
      <c r="L750" s="4">
        <v>0</v>
      </c>
      <c r="M750" s="29"/>
      <c r="N750" s="4">
        <f t="shared" si="102"/>
        <v>0</v>
      </c>
      <c r="O750" s="5"/>
      <c r="P750" s="6">
        <f t="shared" si="103"/>
        <v>0</v>
      </c>
    </row>
    <row r="751" spans="1:16" x14ac:dyDescent="0.3">
      <c r="A751" s="1"/>
      <c r="B751" s="1"/>
      <c r="C751" s="1"/>
      <c r="D751" s="1"/>
      <c r="E751" s="1"/>
      <c r="F751" s="1"/>
      <c r="G751" s="1" t="s">
        <v>702</v>
      </c>
      <c r="H751" s="1"/>
      <c r="I751" s="1"/>
      <c r="J751" s="4">
        <v>0</v>
      </c>
      <c r="K751" s="5"/>
      <c r="L751" s="4">
        <v>0</v>
      </c>
      <c r="M751" s="29"/>
      <c r="N751" s="4">
        <f t="shared" si="102"/>
        <v>0</v>
      </c>
      <c r="O751" s="5"/>
      <c r="P751" s="6">
        <f t="shared" si="103"/>
        <v>0</v>
      </c>
    </row>
    <row r="752" spans="1:16" x14ac:dyDescent="0.3">
      <c r="A752" s="1"/>
      <c r="B752" s="1"/>
      <c r="C752" s="1"/>
      <c r="D752" s="1"/>
      <c r="E752" s="1"/>
      <c r="F752" s="1"/>
      <c r="G752" s="1" t="s">
        <v>703</v>
      </c>
      <c r="H752" s="1"/>
      <c r="I752" s="1"/>
      <c r="J752" s="4">
        <v>0</v>
      </c>
      <c r="K752" s="5"/>
      <c r="L752" s="4">
        <v>0</v>
      </c>
      <c r="M752" s="29"/>
      <c r="N752" s="4">
        <f t="shared" si="102"/>
        <v>0</v>
      </c>
      <c r="O752" s="5"/>
      <c r="P752" s="6">
        <f t="shared" si="103"/>
        <v>0</v>
      </c>
    </row>
    <row r="753" spans="1:16" x14ac:dyDescent="0.3">
      <c r="A753" s="1"/>
      <c r="B753" s="1"/>
      <c r="C753" s="1"/>
      <c r="D753" s="1"/>
      <c r="E753" s="1"/>
      <c r="F753" s="1"/>
      <c r="G753" s="1" t="s">
        <v>704</v>
      </c>
      <c r="H753" s="1"/>
      <c r="I753" s="1"/>
      <c r="J753" s="4">
        <v>0</v>
      </c>
      <c r="K753" s="5"/>
      <c r="L753" s="4">
        <v>0</v>
      </c>
      <c r="M753" s="29"/>
      <c r="N753" s="4">
        <f t="shared" si="102"/>
        <v>0</v>
      </c>
      <c r="O753" s="5"/>
      <c r="P753" s="6">
        <f t="shared" si="103"/>
        <v>0</v>
      </c>
    </row>
    <row r="754" spans="1:16" x14ac:dyDescent="0.3">
      <c r="A754" s="1"/>
      <c r="B754" s="1"/>
      <c r="C754" s="1"/>
      <c r="D754" s="1"/>
      <c r="E754" s="1"/>
      <c r="F754" s="1"/>
      <c r="G754" s="1" t="s">
        <v>705</v>
      </c>
      <c r="H754" s="1"/>
      <c r="I754" s="1"/>
      <c r="J754" s="4">
        <v>0</v>
      </c>
      <c r="K754" s="5"/>
      <c r="L754" s="4">
        <v>0</v>
      </c>
      <c r="M754" s="29"/>
      <c r="N754" s="4">
        <f t="shared" si="102"/>
        <v>0</v>
      </c>
      <c r="O754" s="5"/>
      <c r="P754" s="6">
        <f t="shared" si="103"/>
        <v>0</v>
      </c>
    </row>
    <row r="755" spans="1:16" x14ac:dyDescent="0.3">
      <c r="A755" s="1"/>
      <c r="B755" s="1"/>
      <c r="C755" s="1"/>
      <c r="D755" s="1"/>
      <c r="E755" s="1"/>
      <c r="F755" s="1"/>
      <c r="G755" s="1" t="s">
        <v>706</v>
      </c>
      <c r="H755" s="1"/>
      <c r="I755" s="1"/>
      <c r="J755" s="4">
        <v>0</v>
      </c>
      <c r="K755" s="5"/>
      <c r="L755" s="4">
        <v>0</v>
      </c>
      <c r="M755" s="29"/>
      <c r="N755" s="4">
        <f t="shared" si="102"/>
        <v>0</v>
      </c>
      <c r="O755" s="5"/>
      <c r="P755" s="6">
        <f t="shared" si="103"/>
        <v>0</v>
      </c>
    </row>
    <row r="756" spans="1:16" x14ac:dyDescent="0.3">
      <c r="A756" s="1"/>
      <c r="B756" s="1"/>
      <c r="C756" s="1"/>
      <c r="D756" s="1"/>
      <c r="E756" s="1"/>
      <c r="F756" s="1"/>
      <c r="G756" s="1" t="s">
        <v>707</v>
      </c>
      <c r="H756" s="1"/>
      <c r="I756" s="1"/>
      <c r="J756" s="4">
        <v>0</v>
      </c>
      <c r="K756" s="5"/>
      <c r="L756" s="4">
        <v>0</v>
      </c>
      <c r="M756" s="29"/>
      <c r="N756" s="4">
        <f t="shared" si="102"/>
        <v>0</v>
      </c>
      <c r="O756" s="5"/>
      <c r="P756" s="6">
        <f t="shared" si="103"/>
        <v>0</v>
      </c>
    </row>
    <row r="757" spans="1:16" ht="15" thickBot="1" x14ac:dyDescent="0.35">
      <c r="A757" s="1"/>
      <c r="B757" s="1"/>
      <c r="C757" s="1"/>
      <c r="D757" s="1"/>
      <c r="E757" s="1"/>
      <c r="F757" s="1"/>
      <c r="G757" s="1" t="s">
        <v>708</v>
      </c>
      <c r="H757" s="1"/>
      <c r="I757" s="1"/>
      <c r="J757" s="7">
        <v>0</v>
      </c>
      <c r="K757" s="5"/>
      <c r="L757" s="7">
        <v>0</v>
      </c>
      <c r="M757" s="29"/>
      <c r="N757" s="7">
        <f t="shared" si="102"/>
        <v>0</v>
      </c>
      <c r="O757" s="5"/>
      <c r="P757" s="8">
        <f t="shared" si="103"/>
        <v>0</v>
      </c>
    </row>
    <row r="758" spans="1:16" x14ac:dyDescent="0.3">
      <c r="A758" s="1"/>
      <c r="B758" s="1"/>
      <c r="C758" s="1"/>
      <c r="D758" s="1"/>
      <c r="E758" s="1"/>
      <c r="F758" s="1" t="s">
        <v>709</v>
      </c>
      <c r="G758" s="1"/>
      <c r="H758" s="1"/>
      <c r="I758" s="1"/>
      <c r="J758" s="4">
        <f>ROUND(SUM(J745:J757),5)</f>
        <v>0</v>
      </c>
      <c r="K758" s="5"/>
      <c r="L758" s="4">
        <f>ROUND(SUM(L745:L757),5)</f>
        <v>0</v>
      </c>
      <c r="M758" s="36">
        <f>ROUND(SUM(M745:M757),5)</f>
        <v>7000</v>
      </c>
      <c r="N758" s="4">
        <f t="shared" si="102"/>
        <v>0</v>
      </c>
      <c r="O758" s="5"/>
      <c r="P758" s="6">
        <f t="shared" si="103"/>
        <v>0</v>
      </c>
    </row>
    <row r="759" spans="1:16" x14ac:dyDescent="0.3">
      <c r="A759" s="1"/>
      <c r="B759" s="1"/>
      <c r="C759" s="1"/>
      <c r="D759" s="1"/>
      <c r="E759" s="1"/>
      <c r="F759" s="1" t="s">
        <v>710</v>
      </c>
      <c r="G759" s="1"/>
      <c r="H759" s="1"/>
      <c r="I759" s="1"/>
      <c r="J759" s="4">
        <v>0</v>
      </c>
      <c r="K759" s="5"/>
      <c r="L759" s="4">
        <v>0</v>
      </c>
      <c r="M759" s="29"/>
      <c r="N759" s="4">
        <f t="shared" si="102"/>
        <v>0</v>
      </c>
      <c r="O759" s="5"/>
      <c r="P759" s="6">
        <f t="shared" si="103"/>
        <v>0</v>
      </c>
    </row>
    <row r="760" spans="1:16" x14ac:dyDescent="0.3">
      <c r="A760" s="1"/>
      <c r="B760" s="1"/>
      <c r="C760" s="1"/>
      <c r="D760" s="1"/>
      <c r="E760" s="1"/>
      <c r="F760" s="1" t="s">
        <v>711</v>
      </c>
      <c r="G760" s="1"/>
      <c r="H760" s="1"/>
      <c r="I760" s="1"/>
      <c r="J760" s="4">
        <v>14687.83</v>
      </c>
      <c r="K760" s="5"/>
      <c r="L760" s="4">
        <v>1911.11</v>
      </c>
      <c r="M760" s="29">
        <v>10000</v>
      </c>
      <c r="N760" s="4">
        <f t="shared" si="102"/>
        <v>12776.72</v>
      </c>
      <c r="O760" s="5"/>
      <c r="P760" s="6">
        <f t="shared" si="103"/>
        <v>7.6855000000000002</v>
      </c>
    </row>
    <row r="761" spans="1:16" x14ac:dyDescent="0.3">
      <c r="A761" s="1"/>
      <c r="B761" s="1"/>
      <c r="C761" s="1"/>
      <c r="D761" s="1"/>
      <c r="E761" s="1"/>
      <c r="F761" s="1" t="s">
        <v>712</v>
      </c>
      <c r="G761" s="1"/>
      <c r="H761" s="1"/>
      <c r="I761" s="1"/>
      <c r="J761" s="4">
        <v>910</v>
      </c>
      <c r="K761" s="5"/>
      <c r="L761" s="4">
        <v>4777.78</v>
      </c>
      <c r="M761" s="29">
        <v>5000</v>
      </c>
      <c r="N761" s="4">
        <f t="shared" si="102"/>
        <v>-3867.78</v>
      </c>
      <c r="O761" s="5"/>
      <c r="P761" s="6">
        <f t="shared" si="103"/>
        <v>0.19047</v>
      </c>
    </row>
    <row r="762" spans="1:16" x14ac:dyDescent="0.3">
      <c r="A762" s="1"/>
      <c r="B762" s="1"/>
      <c r="C762" s="1"/>
      <c r="D762" s="1"/>
      <c r="E762" s="1"/>
      <c r="F762" s="1" t="s">
        <v>713</v>
      </c>
      <c r="G762" s="1"/>
      <c r="H762" s="1"/>
      <c r="I762" s="1"/>
      <c r="J762" s="4">
        <v>0</v>
      </c>
      <c r="K762" s="5"/>
      <c r="L762" s="4">
        <v>0</v>
      </c>
      <c r="M762" s="29"/>
      <c r="N762" s="4">
        <f t="shared" si="102"/>
        <v>0</v>
      </c>
      <c r="O762" s="5"/>
      <c r="P762" s="6">
        <f t="shared" si="103"/>
        <v>0</v>
      </c>
    </row>
    <row r="763" spans="1:16" x14ac:dyDescent="0.3">
      <c r="A763" s="1"/>
      <c r="B763" s="1"/>
      <c r="C763" s="1"/>
      <c r="D763" s="1"/>
      <c r="E763" s="1"/>
      <c r="F763" s="1" t="s">
        <v>714</v>
      </c>
      <c r="G763" s="1"/>
      <c r="H763" s="1"/>
      <c r="I763" s="1"/>
      <c r="J763" s="4">
        <v>0</v>
      </c>
      <c r="K763" s="5"/>
      <c r="L763" s="4">
        <v>0</v>
      </c>
      <c r="M763" s="29"/>
      <c r="N763" s="4">
        <f t="shared" si="102"/>
        <v>0</v>
      </c>
      <c r="O763" s="5"/>
      <c r="P763" s="6">
        <f t="shared" si="103"/>
        <v>0</v>
      </c>
    </row>
    <row r="764" spans="1:16" x14ac:dyDescent="0.3">
      <c r="A764" s="1"/>
      <c r="B764" s="1"/>
      <c r="C764" s="1"/>
      <c r="D764" s="1"/>
      <c r="E764" s="1"/>
      <c r="F764" s="1" t="s">
        <v>1001</v>
      </c>
      <c r="G764" s="1"/>
      <c r="H764" s="1"/>
      <c r="I764" s="1"/>
      <c r="J764" s="4"/>
      <c r="K764" s="5"/>
      <c r="L764" s="4"/>
      <c r="M764" s="29"/>
      <c r="N764" s="4"/>
      <c r="O764" s="5"/>
      <c r="P764" s="6"/>
    </row>
    <row r="765" spans="1:16" x14ac:dyDescent="0.3">
      <c r="A765" s="1"/>
      <c r="B765" s="1"/>
      <c r="C765" s="1"/>
      <c r="D765" s="1"/>
      <c r="E765" s="1"/>
      <c r="F765" s="1"/>
      <c r="G765" s="1" t="s">
        <v>971</v>
      </c>
      <c r="H765" s="1"/>
      <c r="I765" s="1"/>
      <c r="J765" s="4">
        <v>0</v>
      </c>
      <c r="K765" s="5"/>
      <c r="L765" s="4">
        <v>0</v>
      </c>
      <c r="M765" s="29">
        <v>37440</v>
      </c>
      <c r="N765" s="4">
        <f t="shared" ref="N765:N772" si="104">ROUND((J765-L765),5)</f>
        <v>0</v>
      </c>
      <c r="O765" s="5"/>
      <c r="P765" s="6">
        <f t="shared" ref="P765:P772" si="105">ROUND(IF(L765=0, IF(J765=0, 0, 1), J765/L765),5)</f>
        <v>0</v>
      </c>
    </row>
    <row r="766" spans="1:16" hidden="1" x14ac:dyDescent="0.3">
      <c r="A766" s="1"/>
      <c r="B766" s="1"/>
      <c r="C766" s="1"/>
      <c r="D766" s="1"/>
      <c r="E766" s="1"/>
      <c r="F766" s="1"/>
      <c r="G766" s="1" t="s">
        <v>715</v>
      </c>
      <c r="H766" s="1"/>
      <c r="I766" s="1"/>
      <c r="J766" s="4">
        <v>0</v>
      </c>
      <c r="K766" s="5"/>
      <c r="L766" s="4">
        <v>0</v>
      </c>
      <c r="M766" s="29"/>
      <c r="N766" s="4">
        <f t="shared" si="104"/>
        <v>0</v>
      </c>
      <c r="O766" s="5"/>
      <c r="P766" s="6">
        <f t="shared" si="105"/>
        <v>0</v>
      </c>
    </row>
    <row r="767" spans="1:16" x14ac:dyDescent="0.3">
      <c r="A767" s="1"/>
      <c r="B767" s="1"/>
      <c r="C767" s="1"/>
      <c r="D767" s="1"/>
      <c r="E767" s="1"/>
      <c r="F767" s="1"/>
      <c r="G767" s="1" t="s">
        <v>1002</v>
      </c>
      <c r="H767" s="1"/>
      <c r="I767" s="1"/>
      <c r="J767" s="4">
        <v>1349.28</v>
      </c>
      <c r="K767" s="5"/>
      <c r="L767" s="4">
        <v>74533.33</v>
      </c>
      <c r="M767" s="29">
        <v>70720</v>
      </c>
      <c r="N767" s="4">
        <f t="shared" si="104"/>
        <v>-73184.05</v>
      </c>
      <c r="O767" s="1" t="s">
        <v>972</v>
      </c>
      <c r="P767" s="6">
        <f t="shared" si="105"/>
        <v>1.8100000000000002E-2</v>
      </c>
    </row>
    <row r="768" spans="1:16" x14ac:dyDescent="0.3">
      <c r="A768" s="1"/>
      <c r="B768" s="1"/>
      <c r="C768" s="1"/>
      <c r="D768" s="1"/>
      <c r="E768" s="1"/>
      <c r="F768" s="1"/>
      <c r="G768" s="1" t="s">
        <v>1003</v>
      </c>
      <c r="H768" s="1"/>
      <c r="I768" s="1"/>
      <c r="J768" s="4">
        <v>0</v>
      </c>
      <c r="K768" s="5"/>
      <c r="L768" s="4">
        <v>0</v>
      </c>
      <c r="M768" s="29">
        <v>31200</v>
      </c>
      <c r="N768" s="4">
        <f t="shared" si="104"/>
        <v>0</v>
      </c>
      <c r="O768" s="5"/>
      <c r="P768" s="6">
        <f t="shared" si="105"/>
        <v>0</v>
      </c>
    </row>
    <row r="769" spans="1:16" hidden="1" x14ac:dyDescent="0.3">
      <c r="A769" s="1"/>
      <c r="B769" s="1"/>
      <c r="C769" s="1"/>
      <c r="D769" s="1"/>
      <c r="E769" s="1"/>
      <c r="F769" s="1"/>
      <c r="G769" s="1" t="s">
        <v>716</v>
      </c>
      <c r="H769" s="1"/>
      <c r="I769" s="1"/>
      <c r="J769" s="4">
        <v>0</v>
      </c>
      <c r="K769" s="5"/>
      <c r="L769" s="4">
        <v>11466.67</v>
      </c>
      <c r="M769" s="29">
        <v>0</v>
      </c>
      <c r="N769" s="4">
        <f t="shared" si="104"/>
        <v>-11466.67</v>
      </c>
      <c r="O769" s="5"/>
      <c r="P769" s="6">
        <f t="shared" si="105"/>
        <v>0</v>
      </c>
    </row>
    <row r="770" spans="1:16" x14ac:dyDescent="0.3">
      <c r="A770" s="1"/>
      <c r="B770" s="1"/>
      <c r="C770" s="1"/>
      <c r="D770" s="1"/>
      <c r="E770" s="1"/>
      <c r="F770" s="1"/>
      <c r="G770" s="1" t="s">
        <v>717</v>
      </c>
      <c r="H770" s="1"/>
      <c r="I770" s="1"/>
      <c r="J770" s="4">
        <v>0</v>
      </c>
      <c r="K770" s="5"/>
      <c r="L770" s="4">
        <v>0</v>
      </c>
      <c r="M770" s="29"/>
      <c r="N770" s="4">
        <f t="shared" si="104"/>
        <v>0</v>
      </c>
      <c r="O770" s="5"/>
      <c r="P770" s="6">
        <f t="shared" si="105"/>
        <v>0</v>
      </c>
    </row>
    <row r="771" spans="1:16" ht="15" thickBot="1" x14ac:dyDescent="0.35">
      <c r="A771" s="1"/>
      <c r="B771" s="1"/>
      <c r="C771" s="1"/>
      <c r="D771" s="1"/>
      <c r="E771" s="1"/>
      <c r="F771" s="1"/>
      <c r="G771" s="1" t="s">
        <v>718</v>
      </c>
      <c r="H771" s="1"/>
      <c r="I771" s="1"/>
      <c r="J771" s="7">
        <v>0</v>
      </c>
      <c r="K771" s="5"/>
      <c r="L771" s="7">
        <v>0</v>
      </c>
      <c r="M771" s="29"/>
      <c r="N771" s="7">
        <f t="shared" si="104"/>
        <v>0</v>
      </c>
      <c r="O771" s="5"/>
      <c r="P771" s="8">
        <f t="shared" si="105"/>
        <v>0</v>
      </c>
    </row>
    <row r="772" spans="1:16" x14ac:dyDescent="0.3">
      <c r="A772" s="1"/>
      <c r="B772" s="1"/>
      <c r="C772" s="1"/>
      <c r="D772" s="1"/>
      <c r="E772" s="1"/>
      <c r="F772" s="1" t="s">
        <v>719</v>
      </c>
      <c r="G772" s="1"/>
      <c r="H772" s="1"/>
      <c r="I772" s="1"/>
      <c r="J772" s="4">
        <f>ROUND(SUM(J764:J771),5)</f>
        <v>1349.28</v>
      </c>
      <c r="K772" s="5"/>
      <c r="L772" s="4">
        <f>ROUND(SUM(L764:L771),5)</f>
        <v>86000</v>
      </c>
      <c r="M772" s="37">
        <f>ROUND(SUM(M764:M771),5)</f>
        <v>139360</v>
      </c>
      <c r="N772" s="4">
        <f t="shared" si="104"/>
        <v>-84650.72</v>
      </c>
      <c r="O772" s="5"/>
      <c r="P772" s="6">
        <f t="shared" si="105"/>
        <v>1.5689999999999999E-2</v>
      </c>
    </row>
    <row r="773" spans="1:16" hidden="1" x14ac:dyDescent="0.3">
      <c r="A773" s="1"/>
      <c r="B773" s="1"/>
      <c r="C773" s="1"/>
      <c r="D773" s="1"/>
      <c r="E773" s="1"/>
      <c r="F773" s="1" t="s">
        <v>720</v>
      </c>
      <c r="G773" s="1"/>
      <c r="H773" s="1"/>
      <c r="I773" s="1"/>
      <c r="J773" s="4"/>
      <c r="K773" s="5"/>
      <c r="L773" s="4"/>
      <c r="M773" s="29"/>
      <c r="N773" s="4"/>
      <c r="O773" s="5"/>
      <c r="P773" s="6"/>
    </row>
    <row r="774" spans="1:16" hidden="1" x14ac:dyDescent="0.3">
      <c r="A774" s="1"/>
      <c r="B774" s="1"/>
      <c r="C774" s="1"/>
      <c r="D774" s="1"/>
      <c r="E774" s="1"/>
      <c r="F774" s="1"/>
      <c r="G774" s="1" t="s">
        <v>721</v>
      </c>
      <c r="H774" s="1"/>
      <c r="I774" s="1"/>
      <c r="J774" s="4">
        <v>0</v>
      </c>
      <c r="K774" s="5"/>
      <c r="L774" s="4">
        <v>0</v>
      </c>
      <c r="M774" s="29"/>
      <c r="N774" s="4">
        <f t="shared" ref="N774:N781" si="106">ROUND((J774-L774),5)</f>
        <v>0</v>
      </c>
      <c r="O774" s="5"/>
      <c r="P774" s="6">
        <f t="shared" ref="P774:P781" si="107">ROUND(IF(L774=0, IF(J774=0, 0, 1), J774/L774),5)</f>
        <v>0</v>
      </c>
    </row>
    <row r="775" spans="1:16" hidden="1" x14ac:dyDescent="0.3">
      <c r="A775" s="1"/>
      <c r="B775" s="1"/>
      <c r="C775" s="1"/>
      <c r="D775" s="1"/>
      <c r="E775" s="1"/>
      <c r="F775" s="1"/>
      <c r="G775" s="1" t="s">
        <v>722</v>
      </c>
      <c r="H775" s="1"/>
      <c r="I775" s="1"/>
      <c r="J775" s="4">
        <v>0</v>
      </c>
      <c r="K775" s="5"/>
      <c r="L775" s="4">
        <v>0</v>
      </c>
      <c r="M775" s="29"/>
      <c r="N775" s="4">
        <f t="shared" si="106"/>
        <v>0</v>
      </c>
      <c r="O775" s="5"/>
      <c r="P775" s="6">
        <f t="shared" si="107"/>
        <v>0</v>
      </c>
    </row>
    <row r="776" spans="1:16" hidden="1" x14ac:dyDescent="0.3">
      <c r="A776" s="1"/>
      <c r="B776" s="1"/>
      <c r="C776" s="1"/>
      <c r="D776" s="1"/>
      <c r="E776" s="1"/>
      <c r="F776" s="1"/>
      <c r="G776" s="1" t="s">
        <v>723</v>
      </c>
      <c r="H776" s="1"/>
      <c r="I776" s="1"/>
      <c r="J776" s="4">
        <v>0</v>
      </c>
      <c r="K776" s="5"/>
      <c r="L776" s="4">
        <v>0</v>
      </c>
      <c r="M776" s="29"/>
      <c r="N776" s="4">
        <f t="shared" si="106"/>
        <v>0</v>
      </c>
      <c r="O776" s="5"/>
      <c r="P776" s="6">
        <f t="shared" si="107"/>
        <v>0</v>
      </c>
    </row>
    <row r="777" spans="1:16" hidden="1" x14ac:dyDescent="0.3">
      <c r="A777" s="1"/>
      <c r="B777" s="1"/>
      <c r="C777" s="1"/>
      <c r="D777" s="1"/>
      <c r="E777" s="1"/>
      <c r="F777" s="1"/>
      <c r="G777" s="1" t="s">
        <v>724</v>
      </c>
      <c r="H777" s="1"/>
      <c r="I777" s="1"/>
      <c r="J777" s="4">
        <v>0</v>
      </c>
      <c r="K777" s="5"/>
      <c r="L777" s="4">
        <v>0</v>
      </c>
      <c r="M777" s="29"/>
      <c r="N777" s="4">
        <f t="shared" si="106"/>
        <v>0</v>
      </c>
      <c r="O777" s="5"/>
      <c r="P777" s="6">
        <f t="shared" si="107"/>
        <v>0</v>
      </c>
    </row>
    <row r="778" spans="1:16" ht="15" hidden="1" thickBot="1" x14ac:dyDescent="0.35">
      <c r="A778" s="1"/>
      <c r="B778" s="1"/>
      <c r="C778" s="1"/>
      <c r="D778" s="1"/>
      <c r="E778" s="1"/>
      <c r="F778" s="1"/>
      <c r="G778" s="1" t="s">
        <v>725</v>
      </c>
      <c r="H778" s="1"/>
      <c r="I778" s="1"/>
      <c r="J778" s="7">
        <v>0</v>
      </c>
      <c r="K778" s="5"/>
      <c r="L778" s="7">
        <v>0</v>
      </c>
      <c r="M778" s="29"/>
      <c r="N778" s="7">
        <f t="shared" si="106"/>
        <v>0</v>
      </c>
      <c r="O778" s="5"/>
      <c r="P778" s="8">
        <f t="shared" si="107"/>
        <v>0</v>
      </c>
    </row>
    <row r="779" spans="1:16" x14ac:dyDescent="0.3">
      <c r="A779" s="1"/>
      <c r="B779" s="1"/>
      <c r="C779" s="1"/>
      <c r="D779" s="1"/>
      <c r="E779" s="1"/>
      <c r="F779" s="1" t="s">
        <v>726</v>
      </c>
      <c r="G779" s="1"/>
      <c r="H779" s="1"/>
      <c r="I779" s="1"/>
      <c r="J779" s="4">
        <f>ROUND(SUM(J773:J778),5)</f>
        <v>0</v>
      </c>
      <c r="K779" s="5"/>
      <c r="L779" s="4">
        <f>ROUND(SUM(L773:L778),5)</f>
        <v>0</v>
      </c>
      <c r="M779" s="29"/>
      <c r="N779" s="4">
        <f t="shared" si="106"/>
        <v>0</v>
      </c>
      <c r="O779" s="5"/>
      <c r="P779" s="6">
        <f t="shared" si="107"/>
        <v>0</v>
      </c>
    </row>
    <row r="780" spans="1:16" x14ac:dyDescent="0.3">
      <c r="A780" s="1"/>
      <c r="B780" s="1"/>
      <c r="C780" s="1"/>
      <c r="D780" s="1"/>
      <c r="E780" s="1"/>
      <c r="F780" s="1" t="s">
        <v>727</v>
      </c>
      <c r="G780" s="1"/>
      <c r="H780" s="1"/>
      <c r="I780" s="1"/>
      <c r="J780" s="4">
        <v>0</v>
      </c>
      <c r="K780" s="5"/>
      <c r="L780" s="4">
        <v>0</v>
      </c>
      <c r="M780" s="29"/>
      <c r="N780" s="4">
        <f t="shared" si="106"/>
        <v>0</v>
      </c>
      <c r="O780" s="5"/>
      <c r="P780" s="6">
        <f t="shared" si="107"/>
        <v>0</v>
      </c>
    </row>
    <row r="781" spans="1:16" x14ac:dyDescent="0.3">
      <c r="A781" s="1"/>
      <c r="B781" s="1"/>
      <c r="C781" s="1"/>
      <c r="D781" s="1"/>
      <c r="E781" s="1"/>
      <c r="F781" s="1" t="s">
        <v>728</v>
      </c>
      <c r="G781" s="1"/>
      <c r="H781" s="1"/>
      <c r="I781" s="1"/>
      <c r="J781" s="4">
        <v>9593.76</v>
      </c>
      <c r="K781" s="5"/>
      <c r="L781" s="4">
        <v>0</v>
      </c>
      <c r="M781" s="29"/>
      <c r="N781" s="4">
        <f t="shared" si="106"/>
        <v>9593.76</v>
      </c>
      <c r="O781" s="5"/>
      <c r="P781" s="6">
        <f t="shared" si="107"/>
        <v>1</v>
      </c>
    </row>
    <row r="782" spans="1:16" x14ac:dyDescent="0.3">
      <c r="A782" s="1"/>
      <c r="B782" s="1"/>
      <c r="C782" s="1"/>
      <c r="D782" s="1"/>
      <c r="E782" s="1"/>
      <c r="F782" s="1" t="s">
        <v>729</v>
      </c>
      <c r="G782" s="1"/>
      <c r="H782" s="1"/>
      <c r="I782" s="1"/>
      <c r="J782" s="4"/>
      <c r="K782" s="5"/>
      <c r="L782" s="4"/>
      <c r="M782" s="29"/>
      <c r="N782" s="4"/>
      <c r="O782" s="5"/>
      <c r="P782" s="6"/>
    </row>
    <row r="783" spans="1:16" x14ac:dyDescent="0.3">
      <c r="A783" s="1"/>
      <c r="B783" s="1"/>
      <c r="C783" s="1"/>
      <c r="D783" s="1"/>
      <c r="E783" s="1"/>
      <c r="F783" s="1"/>
      <c r="G783" s="1" t="s">
        <v>730</v>
      </c>
      <c r="H783" s="1"/>
      <c r="I783" s="1"/>
      <c r="J783" s="4">
        <v>2080.0100000000002</v>
      </c>
      <c r="K783" s="5"/>
      <c r="L783" s="4">
        <v>0</v>
      </c>
      <c r="M783" s="29"/>
      <c r="N783" s="4">
        <f t="shared" ref="N783:N795" si="108">ROUND((J783-L783),5)</f>
        <v>2080.0100000000002</v>
      </c>
      <c r="O783" s="5"/>
      <c r="P783" s="6">
        <f t="shared" ref="P783:P795" si="109">ROUND(IF(L783=0, IF(J783=0, 0, 1), J783/L783),5)</f>
        <v>1</v>
      </c>
    </row>
    <row r="784" spans="1:16" x14ac:dyDescent="0.3">
      <c r="A784" s="1"/>
      <c r="B784" s="1"/>
      <c r="C784" s="1"/>
      <c r="D784" s="1"/>
      <c r="E784" s="1"/>
      <c r="F784" s="1"/>
      <c r="G784" s="1" t="s">
        <v>731</v>
      </c>
      <c r="H784" s="1"/>
      <c r="I784" s="1"/>
      <c r="J784" s="4">
        <v>0</v>
      </c>
      <c r="K784" s="5"/>
      <c r="L784" s="4">
        <v>4777.78</v>
      </c>
      <c r="M784" s="29">
        <v>6000</v>
      </c>
      <c r="N784" s="4">
        <f t="shared" si="108"/>
        <v>-4777.78</v>
      </c>
      <c r="O784" s="5"/>
      <c r="P784" s="6">
        <f t="shared" si="109"/>
        <v>0</v>
      </c>
    </row>
    <row r="785" spans="1:16" ht="15" thickBot="1" x14ac:dyDescent="0.35">
      <c r="A785" s="1"/>
      <c r="B785" s="1"/>
      <c r="C785" s="1"/>
      <c r="D785" s="1"/>
      <c r="E785" s="1"/>
      <c r="F785" s="1"/>
      <c r="G785" s="1" t="s">
        <v>730</v>
      </c>
      <c r="H785" s="1"/>
      <c r="I785" s="1"/>
      <c r="J785" s="7">
        <v>5083.4799999999996</v>
      </c>
      <c r="K785" s="5"/>
      <c r="L785" s="7">
        <v>0</v>
      </c>
      <c r="M785" s="29"/>
      <c r="N785" s="7">
        <f t="shared" si="108"/>
        <v>5083.4799999999996</v>
      </c>
      <c r="O785" s="5"/>
      <c r="P785" s="8">
        <f t="shared" si="109"/>
        <v>1</v>
      </c>
    </row>
    <row r="786" spans="1:16" x14ac:dyDescent="0.3">
      <c r="A786" s="1"/>
      <c r="B786" s="1"/>
      <c r="C786" s="1"/>
      <c r="D786" s="1"/>
      <c r="E786" s="1"/>
      <c r="F786" s="1" t="s">
        <v>732</v>
      </c>
      <c r="G786" s="1"/>
      <c r="H786" s="1"/>
      <c r="I786" s="1"/>
      <c r="J786" s="4">
        <f>ROUND(SUM(J782:J785),5)</f>
        <v>7163.49</v>
      </c>
      <c r="K786" s="5"/>
      <c r="L786" s="4">
        <f>ROUND(SUM(L782:L785),5)</f>
        <v>4777.78</v>
      </c>
      <c r="M786" s="36">
        <f>ROUND(SUM(M782:M785),5)</f>
        <v>6000</v>
      </c>
      <c r="N786" s="4">
        <f t="shared" si="108"/>
        <v>2385.71</v>
      </c>
      <c r="O786" s="5"/>
      <c r="P786" s="6">
        <f t="shared" si="109"/>
        <v>1.4993300000000001</v>
      </c>
    </row>
    <row r="787" spans="1:16" x14ac:dyDescent="0.3">
      <c r="A787" s="1"/>
      <c r="B787" s="1"/>
      <c r="C787" s="1"/>
      <c r="D787" s="1"/>
      <c r="E787" s="1"/>
      <c r="F787" s="1" t="s">
        <v>733</v>
      </c>
      <c r="G787" s="1"/>
      <c r="H787" s="1"/>
      <c r="I787" s="1"/>
      <c r="J787" s="4">
        <v>0</v>
      </c>
      <c r="K787" s="5"/>
      <c r="L787" s="4">
        <v>0</v>
      </c>
      <c r="M787" s="29"/>
      <c r="N787" s="4">
        <f t="shared" si="108"/>
        <v>0</v>
      </c>
      <c r="O787" s="5"/>
      <c r="P787" s="6">
        <f t="shared" si="109"/>
        <v>0</v>
      </c>
    </row>
    <row r="788" spans="1:16" x14ac:dyDescent="0.3">
      <c r="A788" s="1"/>
      <c r="B788" s="1"/>
      <c r="C788" s="1"/>
      <c r="D788" s="1"/>
      <c r="E788" s="1"/>
      <c r="F788" s="1" t="s">
        <v>734</v>
      </c>
      <c r="G788" s="1"/>
      <c r="H788" s="1"/>
      <c r="I788" s="1"/>
      <c r="J788" s="4">
        <v>0</v>
      </c>
      <c r="K788" s="5"/>
      <c r="L788" s="4">
        <v>0</v>
      </c>
      <c r="M788" s="29"/>
      <c r="N788" s="4">
        <f t="shared" si="108"/>
        <v>0</v>
      </c>
      <c r="O788" s="5"/>
      <c r="P788" s="6">
        <f t="shared" si="109"/>
        <v>0</v>
      </c>
    </row>
    <row r="789" spans="1:16" x14ac:dyDescent="0.3">
      <c r="A789" s="1"/>
      <c r="B789" s="1"/>
      <c r="C789" s="1"/>
      <c r="D789" s="1"/>
      <c r="E789" s="1"/>
      <c r="F789" s="1" t="s">
        <v>735</v>
      </c>
      <c r="G789" s="1"/>
      <c r="H789" s="1"/>
      <c r="I789" s="1"/>
      <c r="J789" s="4">
        <v>0</v>
      </c>
      <c r="K789" s="5"/>
      <c r="L789" s="4">
        <v>0</v>
      </c>
      <c r="M789" s="29"/>
      <c r="N789" s="4">
        <f t="shared" si="108"/>
        <v>0</v>
      </c>
      <c r="O789" s="5"/>
      <c r="P789" s="6">
        <f t="shared" si="109"/>
        <v>0</v>
      </c>
    </row>
    <row r="790" spans="1:16" x14ac:dyDescent="0.3">
      <c r="A790" s="1"/>
      <c r="B790" s="1"/>
      <c r="C790" s="1"/>
      <c r="D790" s="1"/>
      <c r="E790" s="1"/>
      <c r="F790" s="1" t="s">
        <v>736</v>
      </c>
      <c r="G790" s="1"/>
      <c r="H790" s="1"/>
      <c r="I790" s="1"/>
      <c r="J790" s="4">
        <v>0</v>
      </c>
      <c r="K790" s="5"/>
      <c r="L790" s="4">
        <v>0</v>
      </c>
      <c r="M790" s="29"/>
      <c r="N790" s="4">
        <f t="shared" si="108"/>
        <v>0</v>
      </c>
      <c r="O790" s="5"/>
      <c r="P790" s="6">
        <f t="shared" si="109"/>
        <v>0</v>
      </c>
    </row>
    <row r="791" spans="1:16" x14ac:dyDescent="0.3">
      <c r="A791" s="1"/>
      <c r="B791" s="1"/>
      <c r="C791" s="1"/>
      <c r="D791" s="1"/>
      <c r="E791" s="1"/>
      <c r="F791" s="1" t="s">
        <v>737</v>
      </c>
      <c r="G791" s="1"/>
      <c r="H791" s="1"/>
      <c r="I791" s="1"/>
      <c r="J791" s="4">
        <v>0</v>
      </c>
      <c r="K791" s="5"/>
      <c r="L791" s="4">
        <v>477.78</v>
      </c>
      <c r="M791" s="29">
        <v>500</v>
      </c>
      <c r="N791" s="4">
        <f t="shared" si="108"/>
        <v>-477.78</v>
      </c>
      <c r="O791" s="5"/>
      <c r="P791" s="6">
        <f t="shared" si="109"/>
        <v>0</v>
      </c>
    </row>
    <row r="792" spans="1:16" x14ac:dyDescent="0.3">
      <c r="A792" s="1"/>
      <c r="B792" s="1"/>
      <c r="C792" s="1"/>
      <c r="D792" s="1"/>
      <c r="E792" s="1"/>
      <c r="F792" s="1" t="s">
        <v>738</v>
      </c>
      <c r="G792" s="1"/>
      <c r="H792" s="1"/>
      <c r="I792" s="1"/>
      <c r="J792" s="4">
        <v>0</v>
      </c>
      <c r="K792" s="5"/>
      <c r="L792" s="4">
        <v>0</v>
      </c>
      <c r="M792" s="29"/>
      <c r="N792" s="4">
        <f t="shared" si="108"/>
        <v>0</v>
      </c>
      <c r="O792" s="5"/>
      <c r="P792" s="6">
        <f t="shared" si="109"/>
        <v>0</v>
      </c>
    </row>
    <row r="793" spans="1:16" x14ac:dyDescent="0.3">
      <c r="A793" s="1"/>
      <c r="B793" s="1"/>
      <c r="C793" s="1"/>
      <c r="D793" s="1"/>
      <c r="E793" s="1"/>
      <c r="F793" s="1" t="s">
        <v>739</v>
      </c>
      <c r="G793" s="1"/>
      <c r="H793" s="1"/>
      <c r="I793" s="1"/>
      <c r="J793" s="4">
        <v>0</v>
      </c>
      <c r="K793" s="5"/>
      <c r="L793" s="4">
        <v>344</v>
      </c>
      <c r="M793" s="29">
        <v>360</v>
      </c>
      <c r="N793" s="4">
        <f t="shared" si="108"/>
        <v>-344</v>
      </c>
      <c r="O793" s="5"/>
      <c r="P793" s="6">
        <f t="shared" si="109"/>
        <v>0</v>
      </c>
    </row>
    <row r="794" spans="1:16" x14ac:dyDescent="0.3">
      <c r="A794" s="1"/>
      <c r="B794" s="1"/>
      <c r="C794" s="1"/>
      <c r="D794" s="1"/>
      <c r="E794" s="1"/>
      <c r="F794" s="1" t="s">
        <v>740</v>
      </c>
      <c r="G794" s="1"/>
      <c r="H794" s="1"/>
      <c r="I794" s="1"/>
      <c r="J794" s="4">
        <v>0</v>
      </c>
      <c r="K794" s="5"/>
      <c r="L794" s="4">
        <v>0</v>
      </c>
      <c r="M794" s="29"/>
      <c r="N794" s="4">
        <f t="shared" si="108"/>
        <v>0</v>
      </c>
      <c r="O794" s="5"/>
      <c r="P794" s="6">
        <f t="shared" si="109"/>
        <v>0</v>
      </c>
    </row>
    <row r="795" spans="1:16" x14ac:dyDescent="0.3">
      <c r="A795" s="1"/>
      <c r="B795" s="1"/>
      <c r="C795" s="1"/>
      <c r="D795" s="1"/>
      <c r="E795" s="1"/>
      <c r="F795" s="1" t="s">
        <v>741</v>
      </c>
      <c r="G795" s="1"/>
      <c r="H795" s="1"/>
      <c r="I795" s="1"/>
      <c r="J795" s="4">
        <v>0</v>
      </c>
      <c r="K795" s="5"/>
      <c r="L795" s="4">
        <v>0</v>
      </c>
      <c r="M795" s="29"/>
      <c r="N795" s="4">
        <f t="shared" si="108"/>
        <v>0</v>
      </c>
      <c r="O795" s="5"/>
      <c r="P795" s="6">
        <f t="shared" si="109"/>
        <v>0</v>
      </c>
    </row>
    <row r="796" spans="1:16" x14ac:dyDescent="0.3">
      <c r="A796" s="1"/>
      <c r="B796" s="1"/>
      <c r="C796" s="1"/>
      <c r="D796" s="1"/>
      <c r="E796" s="1"/>
      <c r="F796" s="1" t="s">
        <v>742</v>
      </c>
      <c r="G796" s="1"/>
      <c r="H796" s="1"/>
      <c r="I796" s="1"/>
      <c r="J796" s="4"/>
      <c r="K796" s="5"/>
      <c r="L796" s="4"/>
      <c r="M796" s="29"/>
      <c r="N796" s="4"/>
      <c r="O796" s="5"/>
      <c r="P796" s="6"/>
    </row>
    <row r="797" spans="1:16" x14ac:dyDescent="0.3">
      <c r="A797" s="1"/>
      <c r="B797" s="1"/>
      <c r="C797" s="1"/>
      <c r="D797" s="1"/>
      <c r="E797" s="1"/>
      <c r="F797" s="1"/>
      <c r="G797" s="1" t="s">
        <v>743</v>
      </c>
      <c r="H797" s="1"/>
      <c r="I797" s="1"/>
      <c r="J797" s="4">
        <v>2202.29</v>
      </c>
      <c r="K797" s="5"/>
      <c r="L797" s="4">
        <v>1911.11</v>
      </c>
      <c r="M797" s="29">
        <v>2000</v>
      </c>
      <c r="N797" s="4">
        <f t="shared" ref="N797:N806" si="110">ROUND((J797-L797),5)</f>
        <v>291.18</v>
      </c>
      <c r="O797" s="5"/>
      <c r="P797" s="6">
        <f t="shared" ref="P797:P806" si="111">ROUND(IF(L797=0, IF(J797=0, 0, 1), J797/L797),5)</f>
        <v>1.1523600000000001</v>
      </c>
    </row>
    <row r="798" spans="1:16" x14ac:dyDescent="0.3">
      <c r="A798" s="1"/>
      <c r="B798" s="1"/>
      <c r="C798" s="1"/>
      <c r="D798" s="1"/>
      <c r="E798" s="1"/>
      <c r="F798" s="1"/>
      <c r="G798" s="1" t="s">
        <v>744</v>
      </c>
      <c r="H798" s="1"/>
      <c r="I798" s="1"/>
      <c r="J798" s="4">
        <v>0</v>
      </c>
      <c r="K798" s="5"/>
      <c r="L798" s="4">
        <v>0</v>
      </c>
      <c r="M798" s="29"/>
      <c r="N798" s="4">
        <f t="shared" si="110"/>
        <v>0</v>
      </c>
      <c r="O798" s="5"/>
      <c r="P798" s="6">
        <f t="shared" si="111"/>
        <v>0</v>
      </c>
    </row>
    <row r="799" spans="1:16" x14ac:dyDescent="0.3">
      <c r="A799" s="1"/>
      <c r="B799" s="1"/>
      <c r="C799" s="1"/>
      <c r="D799" s="1"/>
      <c r="E799" s="1"/>
      <c r="F799" s="1"/>
      <c r="G799" s="1" t="s">
        <v>745</v>
      </c>
      <c r="H799" s="1"/>
      <c r="I799" s="1"/>
      <c r="J799" s="4">
        <v>0</v>
      </c>
      <c r="K799" s="5"/>
      <c r="L799" s="4">
        <v>0</v>
      </c>
      <c r="M799" s="29">
        <v>2500</v>
      </c>
      <c r="N799" s="4">
        <f t="shared" si="110"/>
        <v>0</v>
      </c>
      <c r="O799" s="5"/>
      <c r="P799" s="6">
        <f t="shared" si="111"/>
        <v>0</v>
      </c>
    </row>
    <row r="800" spans="1:16" x14ac:dyDescent="0.3">
      <c r="A800" s="1"/>
      <c r="B800" s="1"/>
      <c r="C800" s="1"/>
      <c r="D800" s="1"/>
      <c r="E800" s="1"/>
      <c r="F800" s="1"/>
      <c r="G800" s="1" t="s">
        <v>746</v>
      </c>
      <c r="H800" s="1"/>
      <c r="I800" s="1"/>
      <c r="J800" s="4">
        <v>425.4</v>
      </c>
      <c r="K800" s="5"/>
      <c r="L800" s="4">
        <v>477.78</v>
      </c>
      <c r="M800" s="29">
        <v>500</v>
      </c>
      <c r="N800" s="4">
        <f t="shared" si="110"/>
        <v>-52.38</v>
      </c>
      <c r="O800" s="5"/>
      <c r="P800" s="6">
        <f t="shared" si="111"/>
        <v>0.89036999999999999</v>
      </c>
    </row>
    <row r="801" spans="1:16" x14ac:dyDescent="0.3">
      <c r="A801" s="1"/>
      <c r="B801" s="1"/>
      <c r="C801" s="1"/>
      <c r="D801" s="1"/>
      <c r="E801" s="1"/>
      <c r="F801" s="1"/>
      <c r="G801" s="1" t="s">
        <v>747</v>
      </c>
      <c r="H801" s="1"/>
      <c r="I801" s="1"/>
      <c r="J801" s="4">
        <v>0</v>
      </c>
      <c r="K801" s="5"/>
      <c r="L801" s="4">
        <v>0</v>
      </c>
      <c r="M801" s="29"/>
      <c r="N801" s="4">
        <f t="shared" si="110"/>
        <v>0</v>
      </c>
      <c r="O801" s="5"/>
      <c r="P801" s="6">
        <f t="shared" si="111"/>
        <v>0</v>
      </c>
    </row>
    <row r="802" spans="1:16" x14ac:dyDescent="0.3">
      <c r="A802" s="1"/>
      <c r="B802" s="1"/>
      <c r="C802" s="1"/>
      <c r="D802" s="1"/>
      <c r="E802" s="1"/>
      <c r="F802" s="1"/>
      <c r="G802" s="1" t="s">
        <v>748</v>
      </c>
      <c r="H802" s="1"/>
      <c r="I802" s="1"/>
      <c r="J802" s="4">
        <v>184.46</v>
      </c>
      <c r="K802" s="5"/>
      <c r="L802" s="4">
        <v>382.22</v>
      </c>
      <c r="M802" s="29">
        <v>400</v>
      </c>
      <c r="N802" s="4">
        <f t="shared" si="110"/>
        <v>-197.76</v>
      </c>
      <c r="O802" s="5"/>
      <c r="P802" s="6">
        <f t="shared" si="111"/>
        <v>0.48259999999999997</v>
      </c>
    </row>
    <row r="803" spans="1:16" ht="15" thickBot="1" x14ac:dyDescent="0.35">
      <c r="A803" s="1"/>
      <c r="B803" s="1"/>
      <c r="C803" s="1"/>
      <c r="D803" s="1"/>
      <c r="E803" s="1"/>
      <c r="F803" s="1"/>
      <c r="G803" s="1" t="s">
        <v>749</v>
      </c>
      <c r="H803" s="1"/>
      <c r="I803" s="1"/>
      <c r="J803" s="7">
        <v>0</v>
      </c>
      <c r="K803" s="5"/>
      <c r="L803" s="7">
        <v>0</v>
      </c>
      <c r="M803" s="29"/>
      <c r="N803" s="7">
        <f t="shared" si="110"/>
        <v>0</v>
      </c>
      <c r="O803" s="5"/>
      <c r="P803" s="8">
        <f t="shared" si="111"/>
        <v>0</v>
      </c>
    </row>
    <row r="804" spans="1:16" x14ac:dyDescent="0.3">
      <c r="A804" s="1"/>
      <c r="B804" s="1"/>
      <c r="C804" s="1"/>
      <c r="D804" s="1"/>
      <c r="E804" s="1"/>
      <c r="F804" s="1" t="s">
        <v>750</v>
      </c>
      <c r="G804" s="1"/>
      <c r="H804" s="1"/>
      <c r="I804" s="1"/>
      <c r="J804" s="4">
        <f>ROUND(SUM(J796:J803),5)</f>
        <v>2812.15</v>
      </c>
      <c r="K804" s="5"/>
      <c r="L804" s="4">
        <f>ROUND(SUM(L796:L803),5)</f>
        <v>2771.11</v>
      </c>
      <c r="M804" s="36">
        <f>ROUND(SUM(M796:M803),5)</f>
        <v>5400</v>
      </c>
      <c r="N804" s="4">
        <f t="shared" si="110"/>
        <v>41.04</v>
      </c>
      <c r="O804" s="5"/>
      <c r="P804" s="6">
        <f t="shared" si="111"/>
        <v>1.01481</v>
      </c>
    </row>
    <row r="805" spans="1:16" ht="15" thickBot="1" x14ac:dyDescent="0.35">
      <c r="A805" s="1"/>
      <c r="B805" s="1"/>
      <c r="C805" s="1"/>
      <c r="D805" s="1"/>
      <c r="E805" s="1"/>
      <c r="F805" s="1" t="s">
        <v>751</v>
      </c>
      <c r="G805" s="1"/>
      <c r="H805" s="1"/>
      <c r="I805" s="1"/>
      <c r="J805" s="7">
        <v>0</v>
      </c>
      <c r="K805" s="5"/>
      <c r="L805" s="7">
        <v>0</v>
      </c>
      <c r="M805" s="29"/>
      <c r="N805" s="7">
        <f t="shared" si="110"/>
        <v>0</v>
      </c>
      <c r="O805" s="5"/>
      <c r="P805" s="8">
        <f t="shared" si="111"/>
        <v>0</v>
      </c>
    </row>
    <row r="806" spans="1:16" x14ac:dyDescent="0.3">
      <c r="A806" s="1"/>
      <c r="B806" s="1"/>
      <c r="C806" s="1"/>
      <c r="D806" s="1"/>
      <c r="E806" s="1" t="s">
        <v>752</v>
      </c>
      <c r="F806" s="1"/>
      <c r="G806" s="1"/>
      <c r="H806" s="1"/>
      <c r="I806" s="1"/>
      <c r="J806" s="4">
        <f>ROUND(SUM(J734:J744)+SUM(J758:J763)+J772+SUM(J779:J781)+SUM(J786:J795)+SUM(J804:J805),5)</f>
        <v>42590.41</v>
      </c>
      <c r="K806" s="5"/>
      <c r="L806" s="4">
        <f>ROUND(SUM(L734:L744)+SUM(L758:L763)+L772+SUM(L779:L781)+SUM(L786:L795)+SUM(L804:L805),5)</f>
        <v>116539.57</v>
      </c>
      <c r="M806" s="36">
        <f>ROUND(SUM(M734:M744)+SUM(M758:M763)+M772+SUM(M779:M781)+SUM(M786:M795)+SUM(M804:M805),5)</f>
        <v>181220</v>
      </c>
      <c r="N806" s="4">
        <f t="shared" si="110"/>
        <v>-73949.16</v>
      </c>
      <c r="O806" s="5"/>
      <c r="P806" s="6">
        <f t="shared" si="111"/>
        <v>0.36546000000000001</v>
      </c>
    </row>
    <row r="807" spans="1:16" hidden="1" x14ac:dyDescent="0.3">
      <c r="A807" s="1"/>
      <c r="B807" s="1"/>
      <c r="C807" s="1"/>
      <c r="D807" s="1"/>
      <c r="E807" s="1" t="s">
        <v>753</v>
      </c>
      <c r="F807" s="1"/>
      <c r="G807" s="1"/>
      <c r="H807" s="1"/>
      <c r="I807" s="1"/>
      <c r="J807" s="4"/>
      <c r="K807" s="5"/>
      <c r="L807" s="4"/>
      <c r="M807" s="29"/>
      <c r="N807" s="4"/>
      <c r="O807" s="5"/>
      <c r="P807" s="6"/>
    </row>
    <row r="808" spans="1:16" hidden="1" x14ac:dyDescent="0.3">
      <c r="A808" s="1"/>
      <c r="B808" s="1"/>
      <c r="C808" s="1"/>
      <c r="D808" s="1"/>
      <c r="E808" s="1"/>
      <c r="F808" s="1" t="s">
        <v>754</v>
      </c>
      <c r="G808" s="1"/>
      <c r="H808" s="1"/>
      <c r="I808" s="1"/>
      <c r="J808" s="4"/>
      <c r="K808" s="5"/>
      <c r="L808" s="4"/>
      <c r="M808" s="29"/>
      <c r="N808" s="4"/>
      <c r="O808" s="5"/>
      <c r="P808" s="6"/>
    </row>
    <row r="809" spans="1:16" hidden="1" x14ac:dyDescent="0.3">
      <c r="A809" s="1"/>
      <c r="B809" s="1"/>
      <c r="C809" s="1"/>
      <c r="D809" s="1"/>
      <c r="E809" s="1"/>
      <c r="F809" s="1"/>
      <c r="G809" s="1" t="s">
        <v>755</v>
      </c>
      <c r="H809" s="1"/>
      <c r="I809" s="1"/>
      <c r="J809" s="4">
        <v>0</v>
      </c>
      <c r="K809" s="5"/>
      <c r="L809" s="4">
        <v>0</v>
      </c>
      <c r="M809" s="29"/>
      <c r="N809" s="4">
        <f t="shared" ref="N809:N816" si="112">ROUND((J809-L809),5)</f>
        <v>0</v>
      </c>
      <c r="O809" s="5"/>
      <c r="P809" s="6">
        <f t="shared" ref="P809:P816" si="113">ROUND(IF(L809=0, IF(J809=0, 0, 1), J809/L809),5)</f>
        <v>0</v>
      </c>
    </row>
    <row r="810" spans="1:16" hidden="1" x14ac:dyDescent="0.3">
      <c r="A810" s="1"/>
      <c r="B810" s="1"/>
      <c r="C810" s="1"/>
      <c r="D810" s="1"/>
      <c r="E810" s="1"/>
      <c r="F810" s="1"/>
      <c r="G810" s="1" t="s">
        <v>756</v>
      </c>
      <c r="H810" s="1"/>
      <c r="I810" s="1"/>
      <c r="J810" s="4">
        <v>0</v>
      </c>
      <c r="K810" s="5"/>
      <c r="L810" s="4">
        <v>0</v>
      </c>
      <c r="M810" s="29"/>
      <c r="N810" s="4">
        <f t="shared" si="112"/>
        <v>0</v>
      </c>
      <c r="O810" s="5"/>
      <c r="P810" s="6">
        <f t="shared" si="113"/>
        <v>0</v>
      </c>
    </row>
    <row r="811" spans="1:16" hidden="1" x14ac:dyDescent="0.3">
      <c r="A811" s="1"/>
      <c r="B811" s="1"/>
      <c r="C811" s="1"/>
      <c r="D811" s="1"/>
      <c r="E811" s="1"/>
      <c r="F811" s="1"/>
      <c r="G811" s="1" t="s">
        <v>226</v>
      </c>
      <c r="H811" s="1"/>
      <c r="I811" s="1"/>
      <c r="J811" s="4">
        <v>0</v>
      </c>
      <c r="K811" s="5"/>
      <c r="L811" s="4">
        <v>0</v>
      </c>
      <c r="M811" s="29"/>
      <c r="N811" s="4">
        <f t="shared" si="112"/>
        <v>0</v>
      </c>
      <c r="O811" s="5"/>
      <c r="P811" s="6">
        <f t="shared" si="113"/>
        <v>0</v>
      </c>
    </row>
    <row r="812" spans="1:16" hidden="1" x14ac:dyDescent="0.3">
      <c r="A812" s="1"/>
      <c r="B812" s="1"/>
      <c r="C812" s="1"/>
      <c r="D812" s="1"/>
      <c r="E812" s="1"/>
      <c r="F812" s="1"/>
      <c r="G812" s="1" t="s">
        <v>757</v>
      </c>
      <c r="H812" s="1"/>
      <c r="I812" s="1"/>
      <c r="J812" s="4">
        <v>0</v>
      </c>
      <c r="K812" s="5"/>
      <c r="L812" s="4">
        <v>0</v>
      </c>
      <c r="M812" s="29"/>
      <c r="N812" s="4">
        <f t="shared" si="112"/>
        <v>0</v>
      </c>
      <c r="O812" s="5"/>
      <c r="P812" s="6">
        <f t="shared" si="113"/>
        <v>0</v>
      </c>
    </row>
    <row r="813" spans="1:16" hidden="1" x14ac:dyDescent="0.3">
      <c r="A813" s="1"/>
      <c r="B813" s="1"/>
      <c r="C813" s="1"/>
      <c r="D813" s="1"/>
      <c r="E813" s="1"/>
      <c r="F813" s="1"/>
      <c r="G813" s="1" t="s">
        <v>758</v>
      </c>
      <c r="H813" s="1"/>
      <c r="I813" s="1"/>
      <c r="J813" s="4">
        <v>0</v>
      </c>
      <c r="K813" s="5"/>
      <c r="L813" s="4">
        <v>0</v>
      </c>
      <c r="M813" s="29"/>
      <c r="N813" s="4">
        <f t="shared" si="112"/>
        <v>0</v>
      </c>
      <c r="O813" s="5"/>
      <c r="P813" s="6">
        <f t="shared" si="113"/>
        <v>0</v>
      </c>
    </row>
    <row r="814" spans="1:16" ht="15" hidden="1" thickBot="1" x14ac:dyDescent="0.35">
      <c r="A814" s="1"/>
      <c r="B814" s="1"/>
      <c r="C814" s="1"/>
      <c r="D814" s="1"/>
      <c r="E814" s="1"/>
      <c r="F814" s="1"/>
      <c r="G814" s="1" t="s">
        <v>759</v>
      </c>
      <c r="H814" s="1"/>
      <c r="I814" s="1"/>
      <c r="J814" s="7">
        <v>0</v>
      </c>
      <c r="K814" s="5"/>
      <c r="L814" s="7">
        <v>0</v>
      </c>
      <c r="M814" s="29"/>
      <c r="N814" s="7">
        <f t="shared" si="112"/>
        <v>0</v>
      </c>
      <c r="O814" s="5"/>
      <c r="P814" s="8">
        <f t="shared" si="113"/>
        <v>0</v>
      </c>
    </row>
    <row r="815" spans="1:16" hidden="1" x14ac:dyDescent="0.3">
      <c r="A815" s="1"/>
      <c r="B815" s="1"/>
      <c r="C815" s="1"/>
      <c r="D815" s="1"/>
      <c r="E815" s="1"/>
      <c r="F815" s="1" t="s">
        <v>760</v>
      </c>
      <c r="G815" s="1"/>
      <c r="H815" s="1"/>
      <c r="I815" s="1"/>
      <c r="J815" s="4">
        <f>ROUND(SUM(J808:J814),5)</f>
        <v>0</v>
      </c>
      <c r="K815" s="5"/>
      <c r="L815" s="4">
        <f>ROUND(SUM(L808:L814),5)</f>
        <v>0</v>
      </c>
      <c r="M815" s="29"/>
      <c r="N815" s="4">
        <f t="shared" si="112"/>
        <v>0</v>
      </c>
      <c r="O815" s="5"/>
      <c r="P815" s="6">
        <f t="shared" si="113"/>
        <v>0</v>
      </c>
    </row>
    <row r="816" spans="1:16" hidden="1" x14ac:dyDescent="0.3">
      <c r="A816" s="1"/>
      <c r="B816" s="1"/>
      <c r="C816" s="1"/>
      <c r="D816" s="1"/>
      <c r="E816" s="1"/>
      <c r="F816" s="1" t="s">
        <v>761</v>
      </c>
      <c r="G816" s="1"/>
      <c r="H816" s="1"/>
      <c r="I816" s="1"/>
      <c r="J816" s="4">
        <v>0</v>
      </c>
      <c r="K816" s="5"/>
      <c r="L816" s="4">
        <v>0</v>
      </c>
      <c r="M816" s="29"/>
      <c r="N816" s="4">
        <f t="shared" si="112"/>
        <v>0</v>
      </c>
      <c r="O816" s="5"/>
      <c r="P816" s="6">
        <f t="shared" si="113"/>
        <v>0</v>
      </c>
    </row>
    <row r="817" spans="1:16" hidden="1" x14ac:dyDescent="0.3">
      <c r="A817" s="1"/>
      <c r="B817" s="1"/>
      <c r="C817" s="1"/>
      <c r="D817" s="1"/>
      <c r="E817" s="1"/>
      <c r="F817" s="1" t="s">
        <v>762</v>
      </c>
      <c r="G817" s="1"/>
      <c r="H817" s="1"/>
      <c r="I817" s="1"/>
      <c r="J817" s="4"/>
      <c r="K817" s="5"/>
      <c r="L817" s="4"/>
      <c r="M817" s="29"/>
      <c r="N817" s="4"/>
      <c r="O817" s="5"/>
      <c r="P817" s="6"/>
    </row>
    <row r="818" spans="1:16" hidden="1" x14ac:dyDescent="0.3">
      <c r="A818" s="1"/>
      <c r="B818" s="1"/>
      <c r="C818" s="1"/>
      <c r="D818" s="1"/>
      <c r="E818" s="1"/>
      <c r="F818" s="1"/>
      <c r="G818" s="1" t="s">
        <v>763</v>
      </c>
      <c r="H818" s="1"/>
      <c r="I818" s="1"/>
      <c r="J818" s="4">
        <v>0</v>
      </c>
      <c r="K818" s="5"/>
      <c r="L818" s="4">
        <v>0</v>
      </c>
      <c r="M818" s="29"/>
      <c r="N818" s="4">
        <f t="shared" ref="N818:N827" si="114">ROUND((J818-L818),5)</f>
        <v>0</v>
      </c>
      <c r="O818" s="5"/>
      <c r="P818" s="6">
        <f t="shared" ref="P818:P827" si="115">ROUND(IF(L818=0, IF(J818=0, 0, 1), J818/L818),5)</f>
        <v>0</v>
      </c>
    </row>
    <row r="819" spans="1:16" hidden="1" x14ac:dyDescent="0.3">
      <c r="A819" s="1"/>
      <c r="B819" s="1"/>
      <c r="C819" s="1"/>
      <c r="D819" s="1"/>
      <c r="E819" s="1"/>
      <c r="F819" s="1"/>
      <c r="G819" s="1" t="s">
        <v>764</v>
      </c>
      <c r="H819" s="1"/>
      <c r="I819" s="1"/>
      <c r="J819" s="4">
        <v>0</v>
      </c>
      <c r="K819" s="5"/>
      <c r="L819" s="4">
        <v>0</v>
      </c>
      <c r="M819" s="29"/>
      <c r="N819" s="4">
        <f t="shared" si="114"/>
        <v>0</v>
      </c>
      <c r="O819" s="5"/>
      <c r="P819" s="6">
        <f t="shared" si="115"/>
        <v>0</v>
      </c>
    </row>
    <row r="820" spans="1:16" hidden="1" x14ac:dyDescent="0.3">
      <c r="A820" s="1"/>
      <c r="B820" s="1"/>
      <c r="C820" s="1"/>
      <c r="D820" s="1"/>
      <c r="E820" s="1"/>
      <c r="F820" s="1"/>
      <c r="G820" s="1" t="s">
        <v>765</v>
      </c>
      <c r="H820" s="1"/>
      <c r="I820" s="1"/>
      <c r="J820" s="4">
        <v>0</v>
      </c>
      <c r="K820" s="5"/>
      <c r="L820" s="4">
        <v>0</v>
      </c>
      <c r="M820" s="29"/>
      <c r="N820" s="4">
        <f t="shared" si="114"/>
        <v>0</v>
      </c>
      <c r="O820" s="5"/>
      <c r="P820" s="6">
        <f t="shared" si="115"/>
        <v>0</v>
      </c>
    </row>
    <row r="821" spans="1:16" hidden="1" x14ac:dyDescent="0.3">
      <c r="A821" s="1"/>
      <c r="B821" s="1"/>
      <c r="C821" s="1"/>
      <c r="D821" s="1"/>
      <c r="E821" s="1"/>
      <c r="F821" s="1"/>
      <c r="G821" s="1" t="s">
        <v>766</v>
      </c>
      <c r="H821" s="1"/>
      <c r="I821" s="1"/>
      <c r="J821" s="4">
        <v>0</v>
      </c>
      <c r="K821" s="5"/>
      <c r="L821" s="4">
        <v>0</v>
      </c>
      <c r="M821" s="29"/>
      <c r="N821" s="4">
        <f t="shared" si="114"/>
        <v>0</v>
      </c>
      <c r="O821" s="5"/>
      <c r="P821" s="6">
        <f t="shared" si="115"/>
        <v>0</v>
      </c>
    </row>
    <row r="822" spans="1:16" hidden="1" x14ac:dyDescent="0.3">
      <c r="A822" s="1"/>
      <c r="B822" s="1"/>
      <c r="C822" s="1"/>
      <c r="D822" s="1"/>
      <c r="E822" s="1"/>
      <c r="F822" s="1"/>
      <c r="G822" s="1" t="s">
        <v>767</v>
      </c>
      <c r="H822" s="1"/>
      <c r="I822" s="1"/>
      <c r="J822" s="4">
        <v>0</v>
      </c>
      <c r="K822" s="5"/>
      <c r="L822" s="4">
        <v>0</v>
      </c>
      <c r="M822" s="29"/>
      <c r="N822" s="4">
        <f t="shared" si="114"/>
        <v>0</v>
      </c>
      <c r="O822" s="5"/>
      <c r="P822" s="6">
        <f t="shared" si="115"/>
        <v>0</v>
      </c>
    </row>
    <row r="823" spans="1:16" hidden="1" x14ac:dyDescent="0.3">
      <c r="A823" s="1"/>
      <c r="B823" s="1"/>
      <c r="C823" s="1"/>
      <c r="D823" s="1"/>
      <c r="E823" s="1"/>
      <c r="F823" s="1"/>
      <c r="G823" s="1" t="s">
        <v>768</v>
      </c>
      <c r="H823" s="1"/>
      <c r="I823" s="1"/>
      <c r="J823" s="4">
        <v>0</v>
      </c>
      <c r="K823" s="5"/>
      <c r="L823" s="4">
        <v>0</v>
      </c>
      <c r="M823" s="29"/>
      <c r="N823" s="4">
        <f t="shared" si="114"/>
        <v>0</v>
      </c>
      <c r="O823" s="5"/>
      <c r="P823" s="6">
        <f t="shared" si="115"/>
        <v>0</v>
      </c>
    </row>
    <row r="824" spans="1:16" ht="15" hidden="1" thickBot="1" x14ac:dyDescent="0.35">
      <c r="A824" s="1"/>
      <c r="B824" s="1"/>
      <c r="C824" s="1"/>
      <c r="D824" s="1"/>
      <c r="E824" s="1"/>
      <c r="F824" s="1"/>
      <c r="G824" s="1" t="s">
        <v>769</v>
      </c>
      <c r="H824" s="1"/>
      <c r="I824" s="1"/>
      <c r="J824" s="7">
        <v>0</v>
      </c>
      <c r="K824" s="5"/>
      <c r="L824" s="7">
        <v>0</v>
      </c>
      <c r="M824" s="29"/>
      <c r="N824" s="7">
        <f t="shared" si="114"/>
        <v>0</v>
      </c>
      <c r="O824" s="5"/>
      <c r="P824" s="8">
        <f t="shared" si="115"/>
        <v>0</v>
      </c>
    </row>
    <row r="825" spans="1:16" hidden="1" x14ac:dyDescent="0.3">
      <c r="A825" s="1"/>
      <c r="B825" s="1"/>
      <c r="C825" s="1"/>
      <c r="D825" s="1"/>
      <c r="E825" s="1"/>
      <c r="F825" s="1" t="s">
        <v>770</v>
      </c>
      <c r="G825" s="1"/>
      <c r="H825" s="1"/>
      <c r="I825" s="1"/>
      <c r="J825" s="4">
        <f>ROUND(SUM(J817:J824),5)</f>
        <v>0</v>
      </c>
      <c r="K825" s="5"/>
      <c r="L825" s="4">
        <f>ROUND(SUM(L817:L824),5)</f>
        <v>0</v>
      </c>
      <c r="M825" s="29"/>
      <c r="N825" s="4">
        <f t="shared" si="114"/>
        <v>0</v>
      </c>
      <c r="O825" s="5"/>
      <c r="P825" s="6">
        <f t="shared" si="115"/>
        <v>0</v>
      </c>
    </row>
    <row r="826" spans="1:16" ht="15" hidden="1" thickBot="1" x14ac:dyDescent="0.35">
      <c r="A826" s="1"/>
      <c r="B826" s="1"/>
      <c r="C826" s="1"/>
      <c r="D826" s="1"/>
      <c r="E826" s="1"/>
      <c r="F826" s="1" t="s">
        <v>771</v>
      </c>
      <c r="G826" s="1"/>
      <c r="H826" s="1"/>
      <c r="I826" s="1"/>
      <c r="J826" s="7">
        <v>0</v>
      </c>
      <c r="K826" s="5"/>
      <c r="L826" s="7">
        <v>0</v>
      </c>
      <c r="M826" s="29"/>
      <c r="N826" s="7">
        <f t="shared" si="114"/>
        <v>0</v>
      </c>
      <c r="O826" s="5"/>
      <c r="P826" s="8">
        <f t="shared" si="115"/>
        <v>0</v>
      </c>
    </row>
    <row r="827" spans="1:16" hidden="1" x14ac:dyDescent="0.3">
      <c r="A827" s="1"/>
      <c r="B827" s="1"/>
      <c r="C827" s="1"/>
      <c r="D827" s="1"/>
      <c r="E827" s="1" t="s">
        <v>772</v>
      </c>
      <c r="F827" s="1"/>
      <c r="G827" s="1"/>
      <c r="H827" s="1"/>
      <c r="I827" s="1"/>
      <c r="J827" s="4">
        <f>ROUND(J807+SUM(J815:J816)+SUM(J825:J826),5)</f>
        <v>0</v>
      </c>
      <c r="K827" s="5"/>
      <c r="L827" s="4">
        <f>ROUND(L807+SUM(L815:L816)+SUM(L825:L826),5)</f>
        <v>0</v>
      </c>
      <c r="M827" s="29"/>
      <c r="N827" s="4">
        <f t="shared" si="114"/>
        <v>0</v>
      </c>
      <c r="O827" s="5"/>
      <c r="P827" s="6">
        <f t="shared" si="115"/>
        <v>0</v>
      </c>
    </row>
    <row r="828" spans="1:16" x14ac:dyDescent="0.3">
      <c r="A828" s="1"/>
      <c r="B828" s="1"/>
      <c r="C828" s="1"/>
      <c r="D828" s="1"/>
      <c r="E828" s="1" t="s">
        <v>773</v>
      </c>
      <c r="F828" s="1"/>
      <c r="G828" s="1"/>
      <c r="H828" s="1"/>
      <c r="I828" s="1"/>
      <c r="J828" s="4"/>
      <c r="K828" s="5"/>
      <c r="L828" s="4"/>
      <c r="M828" s="29"/>
      <c r="N828" s="4"/>
      <c r="O828" s="5"/>
      <c r="P828" s="6"/>
    </row>
    <row r="829" spans="1:16" x14ac:dyDescent="0.3">
      <c r="A829" s="1"/>
      <c r="B829" s="1"/>
      <c r="C829" s="1"/>
      <c r="D829" s="1"/>
      <c r="E829" s="1"/>
      <c r="F829" s="1" t="s">
        <v>774</v>
      </c>
      <c r="G829" s="1"/>
      <c r="H829" s="1"/>
      <c r="I829" s="1"/>
      <c r="J829" s="4">
        <v>334.34</v>
      </c>
      <c r="K829" s="5"/>
      <c r="L829" s="4">
        <v>0</v>
      </c>
      <c r="M829" s="29">
        <v>360</v>
      </c>
      <c r="N829" s="4">
        <f>ROUND((J829-L829),5)</f>
        <v>334.34</v>
      </c>
      <c r="O829" s="5"/>
      <c r="P829" s="6">
        <f>ROUND(IF(L829=0, IF(J829=0, 0, 1), J829/L829),5)</f>
        <v>1</v>
      </c>
    </row>
    <row r="830" spans="1:16" x14ac:dyDescent="0.3">
      <c r="A830" s="1"/>
      <c r="B830" s="1"/>
      <c r="C830" s="1"/>
      <c r="D830" s="1"/>
      <c r="E830" s="1"/>
      <c r="F830" s="1" t="s">
        <v>775</v>
      </c>
      <c r="G830" s="1"/>
      <c r="H830" s="1"/>
      <c r="I830" s="1"/>
      <c r="J830" s="4">
        <v>356.74</v>
      </c>
      <c r="K830" s="5"/>
      <c r="L830" s="4">
        <v>0</v>
      </c>
      <c r="M830" s="29">
        <v>288</v>
      </c>
      <c r="N830" s="4">
        <f>ROUND((J830-L830),5)</f>
        <v>356.74</v>
      </c>
      <c r="O830" s="5"/>
      <c r="P830" s="6">
        <f>ROUND(IF(L830=0, IF(J830=0, 0, 1), J830/L830),5)</f>
        <v>1</v>
      </c>
    </row>
    <row r="831" spans="1:16" x14ac:dyDescent="0.3">
      <c r="A831" s="1"/>
      <c r="B831" s="1"/>
      <c r="C831" s="1"/>
      <c r="D831" s="1"/>
      <c r="E831" s="1"/>
      <c r="F831" s="1" t="s">
        <v>776</v>
      </c>
      <c r="G831" s="1"/>
      <c r="H831" s="1"/>
      <c r="I831" s="1"/>
      <c r="J831" s="4">
        <v>158.31</v>
      </c>
      <c r="K831" s="5"/>
      <c r="L831" s="4">
        <v>0</v>
      </c>
      <c r="M831" s="29">
        <v>360</v>
      </c>
      <c r="N831" s="4">
        <f>ROUND((J831-L831),5)</f>
        <v>158.31</v>
      </c>
      <c r="O831" s="5"/>
      <c r="P831" s="6">
        <f>ROUND(IF(L831=0, IF(J831=0, 0, 1), J831/L831),5)</f>
        <v>1</v>
      </c>
    </row>
    <row r="832" spans="1:16" x14ac:dyDescent="0.3">
      <c r="A832" s="1"/>
      <c r="B832" s="1"/>
      <c r="C832" s="1"/>
      <c r="D832" s="1"/>
      <c r="E832" s="1"/>
      <c r="F832" s="1" t="s">
        <v>777</v>
      </c>
      <c r="G832" s="1"/>
      <c r="H832" s="1"/>
      <c r="I832" s="1"/>
      <c r="J832" s="4">
        <v>121362</v>
      </c>
      <c r="K832" s="5"/>
      <c r="L832" s="4">
        <v>19111.11</v>
      </c>
      <c r="M832" s="29">
        <v>100000</v>
      </c>
      <c r="N832" s="4">
        <f>ROUND((J832-L832),5)</f>
        <v>102250.89</v>
      </c>
      <c r="O832" s="5"/>
      <c r="P832" s="6">
        <f>ROUND(IF(L832=0, IF(J832=0, 0, 1), J832/L832),5)</f>
        <v>6.3503400000000001</v>
      </c>
    </row>
    <row r="833" spans="1:16" x14ac:dyDescent="0.3">
      <c r="A833" s="1"/>
      <c r="B833" s="1"/>
      <c r="C833" s="1"/>
      <c r="D833" s="1"/>
      <c r="E833" s="1"/>
      <c r="F833" s="1" t="s">
        <v>778</v>
      </c>
      <c r="G833" s="1"/>
      <c r="H833" s="1"/>
      <c r="I833" s="1"/>
      <c r="J833" s="4"/>
      <c r="K833" s="5"/>
      <c r="L833" s="4"/>
      <c r="M833" s="29"/>
      <c r="N833" s="4"/>
      <c r="O833" s="5"/>
      <c r="P833" s="6"/>
    </row>
    <row r="834" spans="1:16" x14ac:dyDescent="0.3">
      <c r="A834" s="1"/>
      <c r="B834" s="1"/>
      <c r="C834" s="1"/>
      <c r="D834" s="1"/>
      <c r="E834" s="1"/>
      <c r="F834" s="1"/>
      <c r="G834" s="1" t="s">
        <v>779</v>
      </c>
      <c r="H834" s="1"/>
      <c r="I834" s="1"/>
      <c r="J834" s="4">
        <v>0</v>
      </c>
      <c r="K834" s="5"/>
      <c r="L834" s="4">
        <v>0</v>
      </c>
      <c r="M834" s="29"/>
      <c r="N834" s="4">
        <f t="shared" ref="N834:N842" si="116">ROUND((J834-L834),5)</f>
        <v>0</v>
      </c>
      <c r="O834" s="5"/>
      <c r="P834" s="6">
        <f t="shared" ref="P834:P842" si="117">ROUND(IF(L834=0, IF(J834=0, 0, 1), J834/L834),5)</f>
        <v>0</v>
      </c>
    </row>
    <row r="835" spans="1:16" x14ac:dyDescent="0.3">
      <c r="A835" s="1"/>
      <c r="B835" s="1"/>
      <c r="C835" s="1"/>
      <c r="D835" s="1"/>
      <c r="E835" s="1"/>
      <c r="F835" s="1"/>
      <c r="G835" s="1" t="s">
        <v>780</v>
      </c>
      <c r="H835" s="1"/>
      <c r="I835" s="1"/>
      <c r="J835" s="4">
        <v>0</v>
      </c>
      <c r="K835" s="5"/>
      <c r="L835" s="4">
        <v>0</v>
      </c>
      <c r="M835" s="29"/>
      <c r="N835" s="4">
        <f t="shared" si="116"/>
        <v>0</v>
      </c>
      <c r="O835" s="5"/>
      <c r="P835" s="6">
        <f t="shared" si="117"/>
        <v>0</v>
      </c>
    </row>
    <row r="836" spans="1:16" x14ac:dyDescent="0.3">
      <c r="A836" s="1"/>
      <c r="B836" s="1"/>
      <c r="C836" s="1"/>
      <c r="D836" s="1"/>
      <c r="E836" s="1"/>
      <c r="F836" s="1"/>
      <c r="G836" s="1" t="s">
        <v>781</v>
      </c>
      <c r="H836" s="1"/>
      <c r="I836" s="1"/>
      <c r="J836" s="4">
        <v>200</v>
      </c>
      <c r="K836" s="5"/>
      <c r="L836" s="4">
        <v>0</v>
      </c>
      <c r="M836" s="29">
        <v>200</v>
      </c>
      <c r="N836" s="4">
        <f t="shared" si="116"/>
        <v>200</v>
      </c>
      <c r="O836" s="5"/>
      <c r="P836" s="6">
        <f t="shared" si="117"/>
        <v>1</v>
      </c>
    </row>
    <row r="837" spans="1:16" x14ac:dyDescent="0.3">
      <c r="A837" s="1"/>
      <c r="B837" s="1"/>
      <c r="C837" s="1"/>
      <c r="D837" s="1"/>
      <c r="E837" s="1"/>
      <c r="F837" s="1"/>
      <c r="G837" s="1" t="s">
        <v>782</v>
      </c>
      <c r="H837" s="1"/>
      <c r="I837" s="1"/>
      <c r="J837" s="4">
        <v>0</v>
      </c>
      <c r="K837" s="5"/>
      <c r="L837" s="4">
        <v>0</v>
      </c>
      <c r="M837" s="29"/>
      <c r="N837" s="4">
        <f t="shared" si="116"/>
        <v>0</v>
      </c>
      <c r="O837" s="5"/>
      <c r="P837" s="6">
        <f t="shared" si="117"/>
        <v>0</v>
      </c>
    </row>
    <row r="838" spans="1:16" x14ac:dyDescent="0.3">
      <c r="A838" s="1"/>
      <c r="B838" s="1"/>
      <c r="C838" s="1"/>
      <c r="D838" s="1"/>
      <c r="E838" s="1"/>
      <c r="F838" s="1"/>
      <c r="G838" s="1" t="s">
        <v>783</v>
      </c>
      <c r="H838" s="1"/>
      <c r="I838" s="1"/>
      <c r="J838" s="4">
        <v>32870.46</v>
      </c>
      <c r="K838" s="5"/>
      <c r="L838" s="4">
        <v>0</v>
      </c>
      <c r="M838" s="29">
        <v>3725</v>
      </c>
      <c r="N838" s="4">
        <f t="shared" si="116"/>
        <v>32870.46</v>
      </c>
      <c r="O838" s="5"/>
      <c r="P838" s="6">
        <f t="shared" si="117"/>
        <v>1</v>
      </c>
    </row>
    <row r="839" spans="1:16" ht="15" thickBot="1" x14ac:dyDescent="0.35">
      <c r="A839" s="1"/>
      <c r="B839" s="1"/>
      <c r="C839" s="1"/>
      <c r="D839" s="1"/>
      <c r="E839" s="1"/>
      <c r="F839" s="1"/>
      <c r="G839" s="1" t="s">
        <v>784</v>
      </c>
      <c r="H839" s="1"/>
      <c r="I839" s="1"/>
      <c r="J839" s="7">
        <v>0</v>
      </c>
      <c r="K839" s="5"/>
      <c r="L839" s="7">
        <v>0</v>
      </c>
      <c r="M839" s="29"/>
      <c r="N839" s="7">
        <f t="shared" si="116"/>
        <v>0</v>
      </c>
      <c r="O839" s="5"/>
      <c r="P839" s="8">
        <f t="shared" si="117"/>
        <v>0</v>
      </c>
    </row>
    <row r="840" spans="1:16" x14ac:dyDescent="0.3">
      <c r="A840" s="1"/>
      <c r="B840" s="1"/>
      <c r="C840" s="1"/>
      <c r="D840" s="1"/>
      <c r="E840" s="1"/>
      <c r="F840" s="1" t="s">
        <v>785</v>
      </c>
      <c r="G840" s="1"/>
      <c r="H840" s="1"/>
      <c r="I840" s="1"/>
      <c r="J840" s="4">
        <f>ROUND(SUM(J833:J839),5)</f>
        <v>33070.46</v>
      </c>
      <c r="K840" s="5"/>
      <c r="L840" s="4">
        <f>ROUND(SUM(L833:L839),5)</f>
        <v>0</v>
      </c>
      <c r="M840" s="36">
        <f>ROUND(SUM(M833:M839),5)</f>
        <v>3925</v>
      </c>
      <c r="N840" s="4">
        <f t="shared" si="116"/>
        <v>33070.46</v>
      </c>
      <c r="O840" s="5"/>
      <c r="P840" s="6">
        <f t="shared" si="117"/>
        <v>1</v>
      </c>
    </row>
    <row r="841" spans="1:16" x14ac:dyDescent="0.3">
      <c r="A841" s="1"/>
      <c r="B841" s="1"/>
      <c r="C841" s="1"/>
      <c r="D841" s="1"/>
      <c r="E841" s="1"/>
      <c r="F841" s="1" t="s">
        <v>786</v>
      </c>
      <c r="G841" s="1"/>
      <c r="H841" s="1"/>
      <c r="I841" s="1"/>
      <c r="J841" s="4">
        <v>0</v>
      </c>
      <c r="K841" s="5"/>
      <c r="L841" s="4">
        <v>0</v>
      </c>
      <c r="M841" s="29"/>
      <c r="N841" s="4">
        <f t="shared" si="116"/>
        <v>0</v>
      </c>
      <c r="O841" s="5"/>
      <c r="P841" s="6">
        <f t="shared" si="117"/>
        <v>0</v>
      </c>
    </row>
    <row r="842" spans="1:16" x14ac:dyDescent="0.3">
      <c r="A842" s="1"/>
      <c r="B842" s="1"/>
      <c r="C842" s="1"/>
      <c r="D842" s="1"/>
      <c r="E842" s="1"/>
      <c r="F842" s="1" t="s">
        <v>787</v>
      </c>
      <c r="G842" s="1"/>
      <c r="H842" s="1"/>
      <c r="I842" s="1"/>
      <c r="J842" s="4">
        <v>0</v>
      </c>
      <c r="K842" s="5"/>
      <c r="L842" s="4">
        <v>0</v>
      </c>
      <c r="M842" s="29"/>
      <c r="N842" s="4">
        <f t="shared" si="116"/>
        <v>0</v>
      </c>
      <c r="O842" s="5"/>
      <c r="P842" s="6">
        <f t="shared" si="117"/>
        <v>0</v>
      </c>
    </row>
    <row r="843" spans="1:16" x14ac:dyDescent="0.3">
      <c r="A843" s="1"/>
      <c r="B843" s="1"/>
      <c r="C843" s="1"/>
      <c r="D843" s="1"/>
      <c r="E843" s="1"/>
      <c r="F843" s="1" t="s">
        <v>788</v>
      </c>
      <c r="G843" s="1"/>
      <c r="H843" s="1"/>
      <c r="I843" s="1"/>
      <c r="J843" s="4"/>
      <c r="K843" s="5"/>
      <c r="L843" s="4"/>
      <c r="M843" s="29"/>
      <c r="N843" s="4"/>
      <c r="O843" s="5"/>
      <c r="P843" s="6"/>
    </row>
    <row r="844" spans="1:16" x14ac:dyDescent="0.3">
      <c r="A844" s="1"/>
      <c r="B844" s="1"/>
      <c r="C844" s="1"/>
      <c r="D844" s="1"/>
      <c r="E844" s="1"/>
      <c r="F844" s="1"/>
      <c r="G844" s="1" t="s">
        <v>789</v>
      </c>
      <c r="H844" s="1"/>
      <c r="I844" s="1"/>
      <c r="J844" s="4">
        <v>0</v>
      </c>
      <c r="K844" s="5"/>
      <c r="L844" s="4">
        <v>0</v>
      </c>
      <c r="M844" s="29"/>
      <c r="N844" s="4">
        <f t="shared" ref="N844:N850" si="118">ROUND((J844-L844),5)</f>
        <v>0</v>
      </c>
      <c r="O844" s="5"/>
      <c r="P844" s="6">
        <f t="shared" ref="P844:P850" si="119">ROUND(IF(L844=0, IF(J844=0, 0, 1), J844/L844),5)</f>
        <v>0</v>
      </c>
    </row>
    <row r="845" spans="1:16" x14ac:dyDescent="0.3">
      <c r="A845" s="1"/>
      <c r="B845" s="1"/>
      <c r="C845" s="1"/>
      <c r="D845" s="1"/>
      <c r="E845" s="1"/>
      <c r="F845" s="1"/>
      <c r="G845" s="1" t="s">
        <v>790</v>
      </c>
      <c r="H845" s="1"/>
      <c r="I845" s="1"/>
      <c r="J845" s="4">
        <v>0</v>
      </c>
      <c r="K845" s="5"/>
      <c r="L845" s="4">
        <v>0</v>
      </c>
      <c r="M845" s="29"/>
      <c r="N845" s="4">
        <f t="shared" si="118"/>
        <v>0</v>
      </c>
      <c r="O845" s="5"/>
      <c r="P845" s="6">
        <f t="shared" si="119"/>
        <v>0</v>
      </c>
    </row>
    <row r="846" spans="1:16" x14ac:dyDescent="0.3">
      <c r="A846" s="1"/>
      <c r="B846" s="1"/>
      <c r="C846" s="1"/>
      <c r="D846" s="1"/>
      <c r="E846" s="1"/>
      <c r="F846" s="1"/>
      <c r="G846" s="1" t="s">
        <v>791</v>
      </c>
      <c r="H846" s="1"/>
      <c r="I846" s="1"/>
      <c r="J846" s="4">
        <v>0</v>
      </c>
      <c r="K846" s="5"/>
      <c r="L846" s="4">
        <v>0</v>
      </c>
      <c r="M846" s="29"/>
      <c r="N846" s="4">
        <f t="shared" si="118"/>
        <v>0</v>
      </c>
      <c r="O846" s="5"/>
      <c r="P846" s="6">
        <f t="shared" si="119"/>
        <v>0</v>
      </c>
    </row>
    <row r="847" spans="1:16" ht="15" thickBot="1" x14ac:dyDescent="0.35">
      <c r="A847" s="1"/>
      <c r="B847" s="1"/>
      <c r="C847" s="1"/>
      <c r="D847" s="1"/>
      <c r="E847" s="1"/>
      <c r="F847" s="1"/>
      <c r="G847" s="1" t="s">
        <v>792</v>
      </c>
      <c r="H847" s="1"/>
      <c r="I847" s="1"/>
      <c r="J847" s="7">
        <v>0</v>
      </c>
      <c r="K847" s="5"/>
      <c r="L847" s="7">
        <v>0</v>
      </c>
      <c r="M847" s="29"/>
      <c r="N847" s="7">
        <f t="shared" si="118"/>
        <v>0</v>
      </c>
      <c r="O847" s="5"/>
      <c r="P847" s="8">
        <f t="shared" si="119"/>
        <v>0</v>
      </c>
    </row>
    <row r="848" spans="1:16" x14ac:dyDescent="0.3">
      <c r="A848" s="1"/>
      <c r="B848" s="1"/>
      <c r="C848" s="1"/>
      <c r="D848" s="1"/>
      <c r="E848" s="1"/>
      <c r="F848" s="1" t="s">
        <v>793</v>
      </c>
      <c r="G848" s="1"/>
      <c r="H848" s="1"/>
      <c r="I848" s="1"/>
      <c r="J848" s="4">
        <f>ROUND(SUM(J843:J847),5)</f>
        <v>0</v>
      </c>
      <c r="K848" s="5"/>
      <c r="L848" s="4">
        <f>ROUND(SUM(L843:L847),5)</f>
        <v>0</v>
      </c>
      <c r="M848" s="36">
        <f>ROUND(SUM(M843:M847),5)</f>
        <v>0</v>
      </c>
      <c r="N848" s="4">
        <f t="shared" si="118"/>
        <v>0</v>
      </c>
      <c r="O848" s="5"/>
      <c r="P848" s="6">
        <f t="shared" si="119"/>
        <v>0</v>
      </c>
    </row>
    <row r="849" spans="1:16" ht="15" thickBot="1" x14ac:dyDescent="0.35">
      <c r="A849" s="1"/>
      <c r="B849" s="1"/>
      <c r="C849" s="1"/>
      <c r="D849" s="1"/>
      <c r="E849" s="1"/>
      <c r="F849" s="1" t="s">
        <v>794</v>
      </c>
      <c r="G849" s="1"/>
      <c r="H849" s="1"/>
      <c r="I849" s="1"/>
      <c r="J849" s="7">
        <v>0</v>
      </c>
      <c r="K849" s="5"/>
      <c r="L849" s="7">
        <v>0</v>
      </c>
      <c r="M849" s="29"/>
      <c r="N849" s="7">
        <f t="shared" si="118"/>
        <v>0</v>
      </c>
      <c r="O849" s="5"/>
      <c r="P849" s="8">
        <f t="shared" si="119"/>
        <v>0</v>
      </c>
    </row>
    <row r="850" spans="1:16" x14ac:dyDescent="0.3">
      <c r="A850" s="1"/>
      <c r="B850" s="1"/>
      <c r="C850" s="1"/>
      <c r="D850" s="1"/>
      <c r="E850" s="1" t="s">
        <v>795</v>
      </c>
      <c r="F850" s="1"/>
      <c r="G850" s="1"/>
      <c r="H850" s="1"/>
      <c r="I850" s="1"/>
      <c r="J850" s="4">
        <f>ROUND(SUM(J828:J832)+SUM(J840:J842)+SUM(J848:J849),5)</f>
        <v>155281.85</v>
      </c>
      <c r="K850" s="5"/>
      <c r="L850" s="4">
        <f>ROUND(SUM(L828:L832)+SUM(L840:L842)+SUM(L848:L849),5)</f>
        <v>19111.11</v>
      </c>
      <c r="M850" s="36">
        <f>ROUND(SUM(M828:M832)+SUM(M840:M842)+SUM(M848:M849),5)</f>
        <v>104933</v>
      </c>
      <c r="N850" s="4">
        <f t="shared" si="118"/>
        <v>136170.74</v>
      </c>
      <c r="O850" s="5"/>
      <c r="P850" s="6">
        <f t="shared" si="119"/>
        <v>8.1252099999999992</v>
      </c>
    </row>
    <row r="851" spans="1:16" x14ac:dyDescent="0.3">
      <c r="A851" s="1"/>
      <c r="B851" s="1"/>
      <c r="C851" s="1"/>
      <c r="D851" s="1"/>
      <c r="E851" s="1" t="s">
        <v>796</v>
      </c>
      <c r="F851" s="1"/>
      <c r="G851" s="1"/>
      <c r="H851" s="1"/>
      <c r="I851" s="1"/>
      <c r="J851" s="4"/>
      <c r="K851" s="5"/>
      <c r="L851" s="4"/>
      <c r="M851" s="29"/>
      <c r="N851" s="4"/>
      <c r="O851" s="5"/>
      <c r="P851" s="6"/>
    </row>
    <row r="852" spans="1:16" x14ac:dyDescent="0.3">
      <c r="A852" s="1"/>
      <c r="B852" s="1"/>
      <c r="C852" s="1"/>
      <c r="D852" s="1"/>
      <c r="E852" s="1"/>
      <c r="F852" s="1" t="s">
        <v>797</v>
      </c>
      <c r="G852" s="1"/>
      <c r="H852" s="1"/>
      <c r="I852" s="1"/>
      <c r="J852" s="4">
        <v>4100</v>
      </c>
      <c r="K852" s="5"/>
      <c r="L852" s="4">
        <v>0</v>
      </c>
      <c r="M852" s="29">
        <v>30000</v>
      </c>
      <c r="N852" s="4">
        <f>ROUND((J852-L852),5)</f>
        <v>4100</v>
      </c>
      <c r="O852" s="5"/>
      <c r="P852" s="6">
        <f>ROUND(IF(L852=0, IF(J852=0, 0, 1), J852/L852),5)</f>
        <v>1</v>
      </c>
    </row>
    <row r="853" spans="1:16" x14ac:dyDescent="0.3">
      <c r="A853" s="1"/>
      <c r="B853" s="1"/>
      <c r="C853" s="1"/>
      <c r="D853" s="1"/>
      <c r="E853" s="1"/>
      <c r="F853" s="1" t="s">
        <v>798</v>
      </c>
      <c r="G853" s="1"/>
      <c r="H853" s="1"/>
      <c r="I853" s="1"/>
      <c r="J853" s="4">
        <v>223</v>
      </c>
      <c r="K853" s="5"/>
      <c r="L853" s="4">
        <v>0</v>
      </c>
      <c r="M853" s="29">
        <v>900</v>
      </c>
      <c r="N853" s="4">
        <f>ROUND((J853-L853),5)</f>
        <v>223</v>
      </c>
      <c r="O853" s="5"/>
      <c r="P853" s="6">
        <f>ROUND(IF(L853=0, IF(J853=0, 0, 1), J853/L853),5)</f>
        <v>1</v>
      </c>
    </row>
    <row r="854" spans="1:16" ht="15" thickBot="1" x14ac:dyDescent="0.35">
      <c r="A854" s="1"/>
      <c r="B854" s="1"/>
      <c r="C854" s="1"/>
      <c r="D854" s="1"/>
      <c r="E854" s="1"/>
      <c r="F854" s="1" t="s">
        <v>799</v>
      </c>
      <c r="G854" s="1"/>
      <c r="H854" s="1"/>
      <c r="I854" s="1"/>
      <c r="J854" s="7">
        <v>0</v>
      </c>
      <c r="K854" s="5"/>
      <c r="L854" s="7">
        <v>0</v>
      </c>
      <c r="M854" s="29"/>
      <c r="N854" s="7">
        <f>ROUND((J854-L854),5)</f>
        <v>0</v>
      </c>
      <c r="O854" s="5"/>
      <c r="P854" s="8">
        <f>ROUND(IF(L854=0, IF(J854=0, 0, 1), J854/L854),5)</f>
        <v>0</v>
      </c>
    </row>
    <row r="855" spans="1:16" x14ac:dyDescent="0.3">
      <c r="A855" s="1"/>
      <c r="B855" s="1"/>
      <c r="C855" s="1"/>
      <c r="D855" s="1"/>
      <c r="E855" s="1" t="s">
        <v>800</v>
      </c>
      <c r="F855" s="1"/>
      <c r="G855" s="1"/>
      <c r="H855" s="1"/>
      <c r="I855" s="1"/>
      <c r="J855" s="4">
        <f>ROUND(SUM(J851:J854),5)</f>
        <v>4323</v>
      </c>
      <c r="K855" s="5"/>
      <c r="L855" s="4">
        <f>ROUND(SUM(L851:L854),5)</f>
        <v>0</v>
      </c>
      <c r="M855" s="36">
        <f>ROUND(SUM(M851:M854),5)</f>
        <v>30900</v>
      </c>
      <c r="N855" s="4">
        <f>ROUND((J855-L855),5)</f>
        <v>4323</v>
      </c>
      <c r="O855" s="5"/>
      <c r="P855" s="6">
        <f>ROUND(IF(L855=0, IF(J855=0, 0, 1), J855/L855),5)</f>
        <v>1</v>
      </c>
    </row>
    <row r="856" spans="1:16" x14ac:dyDescent="0.3">
      <c r="A856" s="1"/>
      <c r="B856" s="1"/>
      <c r="C856" s="1"/>
      <c r="D856" s="1"/>
      <c r="E856" s="1" t="s">
        <v>801</v>
      </c>
      <c r="F856" s="1"/>
      <c r="G856" s="1"/>
      <c r="H856" s="1"/>
      <c r="I856" s="1"/>
      <c r="J856" s="4"/>
      <c r="K856" s="5"/>
      <c r="L856" s="4"/>
      <c r="M856" s="29"/>
      <c r="N856" s="4"/>
      <c r="O856" s="5"/>
      <c r="P856" s="6"/>
    </row>
    <row r="857" spans="1:16" x14ac:dyDescent="0.3">
      <c r="A857" s="1"/>
      <c r="B857" s="1"/>
      <c r="C857" s="1"/>
      <c r="D857" s="1"/>
      <c r="E857" s="1"/>
      <c r="F857" s="1" t="s">
        <v>802</v>
      </c>
      <c r="G857" s="1"/>
      <c r="H857" s="1"/>
      <c r="I857" s="1"/>
      <c r="J857" s="4">
        <v>1824</v>
      </c>
      <c r="K857" s="5"/>
      <c r="L857" s="4">
        <v>0</v>
      </c>
      <c r="M857" s="29"/>
      <c r="N857" s="4">
        <f>ROUND((J857-L857),5)</f>
        <v>1824</v>
      </c>
      <c r="O857" s="5"/>
      <c r="P857" s="6">
        <f>ROUND(IF(L857=0, IF(J857=0, 0, 1), J857/L857),5)</f>
        <v>1</v>
      </c>
    </row>
    <row r="858" spans="1:16" x14ac:dyDescent="0.3">
      <c r="A858" s="1"/>
      <c r="B858" s="1"/>
      <c r="C858" s="1"/>
      <c r="D858" s="1"/>
      <c r="E858" s="1"/>
      <c r="F858" s="1" t="s">
        <v>803</v>
      </c>
      <c r="G858" s="1"/>
      <c r="H858" s="1"/>
      <c r="I858" s="1"/>
      <c r="J858" s="4">
        <v>0</v>
      </c>
      <c r="K858" s="5"/>
      <c r="L858" s="4">
        <v>0</v>
      </c>
      <c r="M858" s="29"/>
      <c r="N858" s="4">
        <f>ROUND((J858-L858),5)</f>
        <v>0</v>
      </c>
      <c r="O858" s="5"/>
      <c r="P858" s="6">
        <f>ROUND(IF(L858=0, IF(J858=0, 0, 1), J858/L858),5)</f>
        <v>0</v>
      </c>
    </row>
    <row r="859" spans="1:16" x14ac:dyDescent="0.3">
      <c r="A859" s="1"/>
      <c r="B859" s="1"/>
      <c r="C859" s="1"/>
      <c r="D859" s="1"/>
      <c r="E859" s="1"/>
      <c r="F859" s="1" t="s">
        <v>804</v>
      </c>
      <c r="G859" s="1"/>
      <c r="H859" s="1"/>
      <c r="I859" s="1"/>
      <c r="J859" s="4">
        <v>0</v>
      </c>
      <c r="K859" s="5"/>
      <c r="L859" s="4">
        <v>0</v>
      </c>
      <c r="M859" s="29"/>
      <c r="N859" s="4">
        <f>ROUND((J859-L859),5)</f>
        <v>0</v>
      </c>
      <c r="O859" s="5"/>
      <c r="P859" s="6">
        <f>ROUND(IF(L859=0, IF(J859=0, 0, 1), J859/L859),5)</f>
        <v>0</v>
      </c>
    </row>
    <row r="860" spans="1:16" x14ac:dyDescent="0.3">
      <c r="A860" s="1"/>
      <c r="B860" s="1"/>
      <c r="C860" s="1"/>
      <c r="D860" s="1"/>
      <c r="E860" s="1"/>
      <c r="F860" s="1" t="s">
        <v>805</v>
      </c>
      <c r="G860" s="1"/>
      <c r="H860" s="1"/>
      <c r="I860" s="1"/>
      <c r="J860" s="4">
        <v>0</v>
      </c>
      <c r="K860" s="5"/>
      <c r="L860" s="4">
        <v>0</v>
      </c>
      <c r="M860" s="29"/>
      <c r="N860" s="4">
        <f>ROUND((J860-L860),5)</f>
        <v>0</v>
      </c>
      <c r="O860" s="5"/>
      <c r="P860" s="6">
        <f>ROUND(IF(L860=0, IF(J860=0, 0, 1), J860/L860),5)</f>
        <v>0</v>
      </c>
    </row>
    <row r="861" spans="1:16" x14ac:dyDescent="0.3">
      <c r="A861" s="1"/>
      <c r="B861" s="1"/>
      <c r="C861" s="1"/>
      <c r="D861" s="1"/>
      <c r="E861" s="1"/>
      <c r="F861" s="1" t="s">
        <v>806</v>
      </c>
      <c r="G861" s="1"/>
      <c r="H861" s="1"/>
      <c r="I861" s="1"/>
      <c r="J861" s="4">
        <v>0</v>
      </c>
      <c r="K861" s="5"/>
      <c r="L861" s="4">
        <v>0</v>
      </c>
      <c r="M861" s="29"/>
      <c r="N861" s="4">
        <f>ROUND((J861-L861),5)</f>
        <v>0</v>
      </c>
      <c r="O861" s="5"/>
      <c r="P861" s="6">
        <f>ROUND(IF(L861=0, IF(J861=0, 0, 1), J861/L861),5)</f>
        <v>0</v>
      </c>
    </row>
    <row r="862" spans="1:16" x14ac:dyDescent="0.3">
      <c r="A862" s="1"/>
      <c r="B862" s="1"/>
      <c r="C862" s="1"/>
      <c r="D862" s="1"/>
      <c r="E862" s="1"/>
      <c r="F862" s="1" t="s">
        <v>807</v>
      </c>
      <c r="G862" s="1"/>
      <c r="H862" s="1"/>
      <c r="I862" s="1"/>
      <c r="J862" s="4"/>
      <c r="K862" s="5"/>
      <c r="L862" s="4"/>
      <c r="M862" s="29"/>
      <c r="N862" s="4"/>
      <c r="O862" s="5"/>
      <c r="P862" s="6"/>
    </row>
    <row r="863" spans="1:16" x14ac:dyDescent="0.3">
      <c r="A863" s="1"/>
      <c r="B863" s="1"/>
      <c r="C863" s="1"/>
      <c r="D863" s="1"/>
      <c r="E863" s="1"/>
      <c r="F863" s="1"/>
      <c r="G863" s="1" t="s">
        <v>808</v>
      </c>
      <c r="H863" s="1"/>
      <c r="I863" s="1"/>
      <c r="J863" s="4">
        <v>0</v>
      </c>
      <c r="K863" s="5"/>
      <c r="L863" s="4">
        <v>0</v>
      </c>
      <c r="M863" s="29"/>
      <c r="N863" s="4">
        <f t="shared" ref="N863:N887" si="120">ROUND((J863-L863),5)</f>
        <v>0</v>
      </c>
      <c r="O863" s="5"/>
      <c r="P863" s="6">
        <f t="shared" ref="P863:P887" si="121">ROUND(IF(L863=0, IF(J863=0, 0, 1), J863/L863),5)</f>
        <v>0</v>
      </c>
    </row>
    <row r="864" spans="1:16" x14ac:dyDescent="0.3">
      <c r="A864" s="1"/>
      <c r="B864" s="1"/>
      <c r="C864" s="1"/>
      <c r="D864" s="1"/>
      <c r="E864" s="1"/>
      <c r="F864" s="1"/>
      <c r="G864" s="1" t="s">
        <v>809</v>
      </c>
      <c r="H864" s="1"/>
      <c r="I864" s="1"/>
      <c r="J864" s="4">
        <v>0</v>
      </c>
      <c r="K864" s="5"/>
      <c r="L864" s="4">
        <v>0</v>
      </c>
      <c r="M864" s="29"/>
      <c r="N864" s="4">
        <f t="shared" si="120"/>
        <v>0</v>
      </c>
      <c r="O864" s="5"/>
      <c r="P864" s="6">
        <f t="shared" si="121"/>
        <v>0</v>
      </c>
    </row>
    <row r="865" spans="1:16" ht="15" thickBot="1" x14ac:dyDescent="0.35">
      <c r="A865" s="1"/>
      <c r="B865" s="1"/>
      <c r="C865" s="1"/>
      <c r="D865" s="1"/>
      <c r="E865" s="1"/>
      <c r="F865" s="1"/>
      <c r="G865" s="1" t="s">
        <v>810</v>
      </c>
      <c r="H865" s="1"/>
      <c r="I865" s="1"/>
      <c r="J865" s="7">
        <v>0</v>
      </c>
      <c r="K865" s="5"/>
      <c r="L865" s="7">
        <v>0</v>
      </c>
      <c r="M865" s="29"/>
      <c r="N865" s="7">
        <f t="shared" si="120"/>
        <v>0</v>
      </c>
      <c r="O865" s="5"/>
      <c r="P865" s="8">
        <f t="shared" si="121"/>
        <v>0</v>
      </c>
    </row>
    <row r="866" spans="1:16" x14ac:dyDescent="0.3">
      <c r="A866" s="1"/>
      <c r="B866" s="1"/>
      <c r="C866" s="1"/>
      <c r="D866" s="1"/>
      <c r="E866" s="1"/>
      <c r="F866" s="1" t="s">
        <v>811</v>
      </c>
      <c r="G866" s="1"/>
      <c r="H866" s="1"/>
      <c r="I866" s="1"/>
      <c r="J866" s="4">
        <f>ROUND(SUM(J862:J865),5)</f>
        <v>0</v>
      </c>
      <c r="K866" s="5"/>
      <c r="L866" s="4">
        <f>ROUND(SUM(L862:L865),5)</f>
        <v>0</v>
      </c>
      <c r="M866" s="36">
        <f>ROUND(SUM(M862:M865),5)</f>
        <v>0</v>
      </c>
      <c r="N866" s="4">
        <f t="shared" si="120"/>
        <v>0</v>
      </c>
      <c r="O866" s="5"/>
      <c r="P866" s="6">
        <f t="shared" si="121"/>
        <v>0</v>
      </c>
    </row>
    <row r="867" spans="1:16" ht="15" thickBot="1" x14ac:dyDescent="0.35">
      <c r="A867" s="1"/>
      <c r="B867" s="1"/>
      <c r="C867" s="1"/>
      <c r="D867" s="1"/>
      <c r="E867" s="1"/>
      <c r="F867" s="1" t="s">
        <v>812</v>
      </c>
      <c r="G867" s="1"/>
      <c r="H867" s="1"/>
      <c r="I867" s="1"/>
      <c r="J867" s="7">
        <v>0</v>
      </c>
      <c r="K867" s="5"/>
      <c r="L867" s="7">
        <v>0</v>
      </c>
      <c r="M867" s="29"/>
      <c r="N867" s="7">
        <f t="shared" si="120"/>
        <v>0</v>
      </c>
      <c r="O867" s="5"/>
      <c r="P867" s="8">
        <f t="shared" si="121"/>
        <v>0</v>
      </c>
    </row>
    <row r="868" spans="1:16" x14ac:dyDescent="0.3">
      <c r="A868" s="1"/>
      <c r="B868" s="1"/>
      <c r="C868" s="1"/>
      <c r="D868" s="1"/>
      <c r="E868" s="1" t="s">
        <v>813</v>
      </c>
      <c r="F868" s="1"/>
      <c r="G868" s="1"/>
      <c r="H868" s="1"/>
      <c r="I868" s="1"/>
      <c r="J868" s="4">
        <f>ROUND(SUM(J856:J861)+SUM(J866:J867),5)</f>
        <v>1824</v>
      </c>
      <c r="K868" s="5"/>
      <c r="L868" s="4">
        <f>ROUND(SUM(L856:L861)+SUM(L866:L867),5)</f>
        <v>0</v>
      </c>
      <c r="M868" s="36">
        <f>ROUND(SUM(M856:M861)+SUM(M866:M867),5)</f>
        <v>0</v>
      </c>
      <c r="N868" s="4">
        <f t="shared" si="120"/>
        <v>1824</v>
      </c>
      <c r="O868" s="5"/>
      <c r="P868" s="6">
        <f t="shared" si="121"/>
        <v>1</v>
      </c>
    </row>
    <row r="869" spans="1:16" hidden="1" x14ac:dyDescent="0.3">
      <c r="A869" s="1"/>
      <c r="B869" s="1"/>
      <c r="C869" s="1"/>
      <c r="D869" s="1"/>
      <c r="E869" s="1" t="s">
        <v>814</v>
      </c>
      <c r="F869" s="1"/>
      <c r="G869" s="1"/>
      <c r="H869" s="1"/>
      <c r="I869" s="1"/>
      <c r="J869" s="4">
        <v>0</v>
      </c>
      <c r="K869" s="5"/>
      <c r="L869" s="4">
        <v>0</v>
      </c>
      <c r="M869" s="29"/>
      <c r="N869" s="4">
        <f t="shared" si="120"/>
        <v>0</v>
      </c>
      <c r="O869" s="5"/>
      <c r="P869" s="6">
        <f t="shared" si="121"/>
        <v>0</v>
      </c>
    </row>
    <row r="870" spans="1:16" hidden="1" x14ac:dyDescent="0.3">
      <c r="A870" s="1"/>
      <c r="B870" s="1"/>
      <c r="C870" s="1"/>
      <c r="D870" s="1"/>
      <c r="E870" s="1" t="s">
        <v>815</v>
      </c>
      <c r="F870" s="1"/>
      <c r="G870" s="1"/>
      <c r="H870" s="1"/>
      <c r="I870" s="1"/>
      <c r="J870" s="4">
        <v>0</v>
      </c>
      <c r="K870" s="5"/>
      <c r="L870" s="4">
        <v>0</v>
      </c>
      <c r="M870" s="29"/>
      <c r="N870" s="4">
        <f t="shared" si="120"/>
        <v>0</v>
      </c>
      <c r="O870" s="5"/>
      <c r="P870" s="6">
        <f t="shared" si="121"/>
        <v>0</v>
      </c>
    </row>
    <row r="871" spans="1:16" hidden="1" x14ac:dyDescent="0.3">
      <c r="A871" s="1"/>
      <c r="B871" s="1"/>
      <c r="C871" s="1"/>
      <c r="D871" s="1"/>
      <c r="E871" s="1" t="s">
        <v>816</v>
      </c>
      <c r="F871" s="1"/>
      <c r="G871" s="1"/>
      <c r="H871" s="1"/>
      <c r="I871" s="1"/>
      <c r="J871" s="4">
        <v>0</v>
      </c>
      <c r="K871" s="5"/>
      <c r="L871" s="4">
        <v>0</v>
      </c>
      <c r="M871" s="29"/>
      <c r="N871" s="4">
        <f t="shared" si="120"/>
        <v>0</v>
      </c>
      <c r="O871" s="5"/>
      <c r="P871" s="6">
        <f t="shared" si="121"/>
        <v>0</v>
      </c>
    </row>
    <row r="872" spans="1:16" hidden="1" x14ac:dyDescent="0.3">
      <c r="A872" s="1"/>
      <c r="B872" s="1"/>
      <c r="C872" s="1"/>
      <c r="D872" s="1"/>
      <c r="E872" s="1" t="s">
        <v>817</v>
      </c>
      <c r="F872" s="1"/>
      <c r="G872" s="1"/>
      <c r="H872" s="1"/>
      <c r="I872" s="1"/>
      <c r="J872" s="4">
        <v>0</v>
      </c>
      <c r="K872" s="5"/>
      <c r="L872" s="4">
        <v>0</v>
      </c>
      <c r="M872" s="29"/>
      <c r="N872" s="4">
        <f t="shared" si="120"/>
        <v>0</v>
      </c>
      <c r="O872" s="5"/>
      <c r="P872" s="6">
        <f t="shared" si="121"/>
        <v>0</v>
      </c>
    </row>
    <row r="873" spans="1:16" hidden="1" x14ac:dyDescent="0.3">
      <c r="A873" s="1"/>
      <c r="B873" s="1"/>
      <c r="C873" s="1"/>
      <c r="D873" s="1"/>
      <c r="E873" s="1" t="s">
        <v>818</v>
      </c>
      <c r="F873" s="1"/>
      <c r="G873" s="1"/>
      <c r="H873" s="1"/>
      <c r="I873" s="1"/>
      <c r="J873" s="4">
        <v>0</v>
      </c>
      <c r="K873" s="5"/>
      <c r="L873" s="4">
        <v>0</v>
      </c>
      <c r="M873" s="29"/>
      <c r="N873" s="4">
        <f t="shared" si="120"/>
        <v>0</v>
      </c>
      <c r="O873" s="5"/>
      <c r="P873" s="6">
        <f t="shared" si="121"/>
        <v>0</v>
      </c>
    </row>
    <row r="874" spans="1:16" hidden="1" x14ac:dyDescent="0.3">
      <c r="A874" s="1"/>
      <c r="B874" s="1"/>
      <c r="C874" s="1"/>
      <c r="D874" s="1"/>
      <c r="E874" s="1" t="s">
        <v>819</v>
      </c>
      <c r="F874" s="1"/>
      <c r="G874" s="1"/>
      <c r="H874" s="1"/>
      <c r="I874" s="1"/>
      <c r="J874" s="4">
        <v>0</v>
      </c>
      <c r="K874" s="5"/>
      <c r="L874" s="4">
        <v>0</v>
      </c>
      <c r="M874" s="29"/>
      <c r="N874" s="4">
        <f t="shared" si="120"/>
        <v>0</v>
      </c>
      <c r="O874" s="5"/>
      <c r="P874" s="6">
        <f t="shared" si="121"/>
        <v>0</v>
      </c>
    </row>
    <row r="875" spans="1:16" hidden="1" x14ac:dyDescent="0.3">
      <c r="A875" s="1"/>
      <c r="B875" s="1"/>
      <c r="C875" s="1"/>
      <c r="D875" s="1"/>
      <c r="E875" s="1" t="s">
        <v>820</v>
      </c>
      <c r="F875" s="1"/>
      <c r="G875" s="1"/>
      <c r="H875" s="1"/>
      <c r="I875" s="1"/>
      <c r="J875" s="4">
        <v>0</v>
      </c>
      <c r="K875" s="5"/>
      <c r="L875" s="4">
        <v>0</v>
      </c>
      <c r="M875" s="29"/>
      <c r="N875" s="4">
        <f t="shared" si="120"/>
        <v>0</v>
      </c>
      <c r="O875" s="5"/>
      <c r="P875" s="6">
        <f t="shared" si="121"/>
        <v>0</v>
      </c>
    </row>
    <row r="876" spans="1:16" hidden="1" x14ac:dyDescent="0.3">
      <c r="A876" s="1"/>
      <c r="B876" s="1"/>
      <c r="C876" s="1"/>
      <c r="D876" s="1"/>
      <c r="E876" s="1" t="s">
        <v>821</v>
      </c>
      <c r="F876" s="1"/>
      <c r="G876" s="1"/>
      <c r="H876" s="1"/>
      <c r="I876" s="1"/>
      <c r="J876" s="4">
        <v>0</v>
      </c>
      <c r="K876" s="5"/>
      <c r="L876" s="4">
        <v>0</v>
      </c>
      <c r="M876" s="29"/>
      <c r="N876" s="4">
        <f t="shared" si="120"/>
        <v>0</v>
      </c>
      <c r="O876" s="5"/>
      <c r="P876" s="6">
        <f t="shared" si="121"/>
        <v>0</v>
      </c>
    </row>
    <row r="877" spans="1:16" hidden="1" x14ac:dyDescent="0.3">
      <c r="A877" s="1"/>
      <c r="B877" s="1"/>
      <c r="C877" s="1"/>
      <c r="D877" s="1"/>
      <c r="E877" s="1" t="s">
        <v>822</v>
      </c>
      <c r="F877" s="1"/>
      <c r="G877" s="1"/>
      <c r="H877" s="1"/>
      <c r="I877" s="1"/>
      <c r="J877" s="4">
        <v>0</v>
      </c>
      <c r="K877" s="5"/>
      <c r="L877" s="4">
        <v>0</v>
      </c>
      <c r="M877" s="29"/>
      <c r="N877" s="4">
        <f t="shared" si="120"/>
        <v>0</v>
      </c>
      <c r="O877" s="5"/>
      <c r="P877" s="6">
        <f t="shared" si="121"/>
        <v>0</v>
      </c>
    </row>
    <row r="878" spans="1:16" hidden="1" x14ac:dyDescent="0.3">
      <c r="A878" s="1"/>
      <c r="B878" s="1"/>
      <c r="C878" s="1"/>
      <c r="D878" s="1"/>
      <c r="E878" s="1" t="s">
        <v>823</v>
      </c>
      <c r="F878" s="1"/>
      <c r="G878" s="1"/>
      <c r="H878" s="1"/>
      <c r="I878" s="1"/>
      <c r="J878" s="4">
        <v>0</v>
      </c>
      <c r="K878" s="5"/>
      <c r="L878" s="4">
        <v>0</v>
      </c>
      <c r="M878" s="29"/>
      <c r="N878" s="4">
        <f t="shared" si="120"/>
        <v>0</v>
      </c>
      <c r="O878" s="5"/>
      <c r="P878" s="6">
        <f t="shared" si="121"/>
        <v>0</v>
      </c>
    </row>
    <row r="879" spans="1:16" hidden="1" x14ac:dyDescent="0.3">
      <c r="A879" s="1"/>
      <c r="B879" s="1"/>
      <c r="C879" s="1"/>
      <c r="D879" s="1"/>
      <c r="E879" s="1" t="s">
        <v>824</v>
      </c>
      <c r="F879" s="1"/>
      <c r="G879" s="1"/>
      <c r="H879" s="1"/>
      <c r="I879" s="1"/>
      <c r="J879" s="4">
        <v>0</v>
      </c>
      <c r="K879" s="5"/>
      <c r="L879" s="4">
        <v>0</v>
      </c>
      <c r="M879" s="29"/>
      <c r="N879" s="4">
        <f t="shared" si="120"/>
        <v>0</v>
      </c>
      <c r="O879" s="5"/>
      <c r="P879" s="6">
        <f t="shared" si="121"/>
        <v>0</v>
      </c>
    </row>
    <row r="880" spans="1:16" hidden="1" x14ac:dyDescent="0.3">
      <c r="A880" s="1"/>
      <c r="B880" s="1"/>
      <c r="C880" s="1"/>
      <c r="D880" s="1"/>
      <c r="E880" s="1" t="s">
        <v>825</v>
      </c>
      <c r="F880" s="1"/>
      <c r="G880" s="1"/>
      <c r="H880" s="1"/>
      <c r="I880" s="1"/>
      <c r="J880" s="4">
        <v>0</v>
      </c>
      <c r="K880" s="5"/>
      <c r="L880" s="4">
        <v>0</v>
      </c>
      <c r="M880" s="29"/>
      <c r="N880" s="4">
        <f t="shared" si="120"/>
        <v>0</v>
      </c>
      <c r="O880" s="5"/>
      <c r="P880" s="6">
        <f t="shared" si="121"/>
        <v>0</v>
      </c>
    </row>
    <row r="881" spans="1:16" hidden="1" x14ac:dyDescent="0.3">
      <c r="A881" s="1"/>
      <c r="B881" s="1"/>
      <c r="C881" s="1"/>
      <c r="D881" s="1"/>
      <c r="E881" s="1" t="s">
        <v>826</v>
      </c>
      <c r="F881" s="1"/>
      <c r="G881" s="1"/>
      <c r="H881" s="1"/>
      <c r="I881" s="1"/>
      <c r="J881" s="4">
        <v>0</v>
      </c>
      <c r="K881" s="5"/>
      <c r="L881" s="4">
        <v>0</v>
      </c>
      <c r="M881" s="29"/>
      <c r="N881" s="4">
        <f t="shared" si="120"/>
        <v>0</v>
      </c>
      <c r="O881" s="5"/>
      <c r="P881" s="6">
        <f t="shared" si="121"/>
        <v>0</v>
      </c>
    </row>
    <row r="882" spans="1:16" hidden="1" x14ac:dyDescent="0.3">
      <c r="A882" s="1"/>
      <c r="B882" s="1"/>
      <c r="C882" s="1"/>
      <c r="D882" s="1"/>
      <c r="E882" s="1" t="s">
        <v>827</v>
      </c>
      <c r="F882" s="1"/>
      <c r="G882" s="1"/>
      <c r="H882" s="1"/>
      <c r="I882" s="1"/>
      <c r="J882" s="4">
        <v>0</v>
      </c>
      <c r="K882" s="5"/>
      <c r="L882" s="4">
        <v>0</v>
      </c>
      <c r="M882" s="29"/>
      <c r="N882" s="4">
        <f t="shared" si="120"/>
        <v>0</v>
      </c>
      <c r="O882" s="5"/>
      <c r="P882" s="6">
        <f t="shared" si="121"/>
        <v>0</v>
      </c>
    </row>
    <row r="883" spans="1:16" hidden="1" x14ac:dyDescent="0.3">
      <c r="A883" s="1"/>
      <c r="B883" s="1"/>
      <c r="C883" s="1"/>
      <c r="D883" s="1"/>
      <c r="E883" s="1" t="s">
        <v>828</v>
      </c>
      <c r="F883" s="1"/>
      <c r="G883" s="1"/>
      <c r="H883" s="1"/>
      <c r="I883" s="1"/>
      <c r="J883" s="4">
        <v>0</v>
      </c>
      <c r="K883" s="5"/>
      <c r="L883" s="4">
        <v>0</v>
      </c>
      <c r="M883" s="29"/>
      <c r="N883" s="4">
        <f t="shared" si="120"/>
        <v>0</v>
      </c>
      <c r="O883" s="5"/>
      <c r="P883" s="6">
        <f t="shared" si="121"/>
        <v>0</v>
      </c>
    </row>
    <row r="884" spans="1:16" hidden="1" x14ac:dyDescent="0.3">
      <c r="A884" s="1"/>
      <c r="B884" s="1"/>
      <c r="C884" s="1"/>
      <c r="D884" s="1"/>
      <c r="E884" s="1" t="s">
        <v>829</v>
      </c>
      <c r="F884" s="1"/>
      <c r="G884" s="1"/>
      <c r="H884" s="1"/>
      <c r="I884" s="1"/>
      <c r="J884" s="4">
        <v>0</v>
      </c>
      <c r="K884" s="5"/>
      <c r="L884" s="4">
        <v>0</v>
      </c>
      <c r="M884" s="29"/>
      <c r="N884" s="4">
        <f t="shared" si="120"/>
        <v>0</v>
      </c>
      <c r="O884" s="5"/>
      <c r="P884" s="6">
        <f t="shared" si="121"/>
        <v>0</v>
      </c>
    </row>
    <row r="885" spans="1:16" hidden="1" x14ac:dyDescent="0.3">
      <c r="A885" s="1"/>
      <c r="B885" s="1"/>
      <c r="C885" s="1"/>
      <c r="D885" s="1"/>
      <c r="E885" s="1" t="s">
        <v>830</v>
      </c>
      <c r="F885" s="1"/>
      <c r="G885" s="1"/>
      <c r="H885" s="1"/>
      <c r="I885" s="1"/>
      <c r="J885" s="4">
        <v>0</v>
      </c>
      <c r="K885" s="5"/>
      <c r="L885" s="4">
        <v>0</v>
      </c>
      <c r="M885" s="29"/>
      <c r="N885" s="4">
        <f t="shared" si="120"/>
        <v>0</v>
      </c>
      <c r="O885" s="5"/>
      <c r="P885" s="6">
        <f t="shared" si="121"/>
        <v>0</v>
      </c>
    </row>
    <row r="886" spans="1:16" hidden="1" x14ac:dyDescent="0.3">
      <c r="A886" s="1"/>
      <c r="B886" s="1"/>
      <c r="C886" s="1"/>
      <c r="D886" s="1"/>
      <c r="E886" s="1" t="s">
        <v>831</v>
      </c>
      <c r="F886" s="1"/>
      <c r="G886" s="1"/>
      <c r="H886" s="1"/>
      <c r="I886" s="1"/>
      <c r="J886" s="4">
        <v>0</v>
      </c>
      <c r="K886" s="5"/>
      <c r="L886" s="4">
        <v>0</v>
      </c>
      <c r="M886" s="29"/>
      <c r="N886" s="4">
        <f t="shared" si="120"/>
        <v>0</v>
      </c>
      <c r="O886" s="5"/>
      <c r="P886" s="6">
        <f t="shared" si="121"/>
        <v>0</v>
      </c>
    </row>
    <row r="887" spans="1:16" hidden="1" x14ac:dyDescent="0.3">
      <c r="A887" s="1"/>
      <c r="B887" s="1"/>
      <c r="C887" s="1"/>
      <c r="D887" s="1"/>
      <c r="E887" s="1" t="s">
        <v>832</v>
      </c>
      <c r="F887" s="1"/>
      <c r="G887" s="1"/>
      <c r="H887" s="1"/>
      <c r="I887" s="1"/>
      <c r="J887" s="4">
        <v>0</v>
      </c>
      <c r="K887" s="5"/>
      <c r="L887" s="4">
        <v>0</v>
      </c>
      <c r="M887" s="29"/>
      <c r="N887" s="4">
        <f t="shared" si="120"/>
        <v>0</v>
      </c>
      <c r="O887" s="5"/>
      <c r="P887" s="6">
        <f t="shared" si="121"/>
        <v>0</v>
      </c>
    </row>
    <row r="888" spans="1:16" hidden="1" x14ac:dyDescent="0.3">
      <c r="A888" s="1"/>
      <c r="B888" s="1"/>
      <c r="C888" s="1"/>
      <c r="D888" s="1"/>
      <c r="E888" s="1" t="s">
        <v>833</v>
      </c>
      <c r="F888" s="1"/>
      <c r="G888" s="1"/>
      <c r="H888" s="1"/>
      <c r="I888" s="1"/>
      <c r="J888" s="4"/>
      <c r="K888" s="5"/>
      <c r="L888" s="4"/>
      <c r="M888" s="29"/>
      <c r="N888" s="4"/>
      <c r="O888" s="5"/>
      <c r="P888" s="6"/>
    </row>
    <row r="889" spans="1:16" hidden="1" x14ac:dyDescent="0.3">
      <c r="A889" s="1"/>
      <c r="B889" s="1"/>
      <c r="C889" s="1"/>
      <c r="D889" s="1"/>
      <c r="E889" s="1"/>
      <c r="F889" s="1" t="s">
        <v>834</v>
      </c>
      <c r="G889" s="1"/>
      <c r="H889" s="1"/>
      <c r="I889" s="1"/>
      <c r="J889" s="4">
        <v>0</v>
      </c>
      <c r="K889" s="5"/>
      <c r="L889" s="4">
        <v>0</v>
      </c>
      <c r="M889" s="29"/>
      <c r="N889" s="4">
        <f t="shared" ref="N889:N904" si="122">ROUND((J889-L889),5)</f>
        <v>0</v>
      </c>
      <c r="O889" s="5"/>
      <c r="P889" s="6">
        <f t="shared" ref="P889:P904" si="123">ROUND(IF(L889=0, IF(J889=0, 0, 1), J889/L889),5)</f>
        <v>0</v>
      </c>
    </row>
    <row r="890" spans="1:16" ht="15" hidden="1" thickBot="1" x14ac:dyDescent="0.35">
      <c r="A890" s="1"/>
      <c r="B890" s="1"/>
      <c r="C890" s="1"/>
      <c r="D890" s="1"/>
      <c r="E890" s="1"/>
      <c r="F890" s="1" t="s">
        <v>835</v>
      </c>
      <c r="G890" s="1"/>
      <c r="H890" s="1"/>
      <c r="I890" s="1"/>
      <c r="J890" s="7">
        <v>0</v>
      </c>
      <c r="K890" s="5"/>
      <c r="L890" s="7">
        <v>0</v>
      </c>
      <c r="M890" s="29"/>
      <c r="N890" s="7">
        <f t="shared" si="122"/>
        <v>0</v>
      </c>
      <c r="O890" s="5"/>
      <c r="P890" s="8">
        <f t="shared" si="123"/>
        <v>0</v>
      </c>
    </row>
    <row r="891" spans="1:16" x14ac:dyDescent="0.3">
      <c r="A891" s="1"/>
      <c r="B891" s="1"/>
      <c r="C891" s="1"/>
      <c r="D891" s="1"/>
      <c r="E891" s="1" t="s">
        <v>836</v>
      </c>
      <c r="F891" s="1"/>
      <c r="G891" s="1"/>
      <c r="H891" s="1"/>
      <c r="I891" s="1"/>
      <c r="J891" s="4">
        <f>ROUND(SUM(J888:J890),5)</f>
        <v>0</v>
      </c>
      <c r="K891" s="5"/>
      <c r="L891" s="4">
        <f>ROUND(SUM(L888:L890),5)</f>
        <v>0</v>
      </c>
      <c r="M891" s="36">
        <f>ROUND(SUM(M888:M890),5)</f>
        <v>0</v>
      </c>
      <c r="N891" s="4">
        <f t="shared" si="122"/>
        <v>0</v>
      </c>
      <c r="O891" s="5"/>
      <c r="P891" s="6">
        <f t="shared" si="123"/>
        <v>0</v>
      </c>
    </row>
    <row r="892" spans="1:16" hidden="1" x14ac:dyDescent="0.3">
      <c r="A892" s="1"/>
      <c r="B892" s="1"/>
      <c r="C892" s="1"/>
      <c r="D892" s="1"/>
      <c r="E892" s="1" t="s">
        <v>837</v>
      </c>
      <c r="F892" s="1"/>
      <c r="G892" s="1"/>
      <c r="H892" s="1"/>
      <c r="I892" s="1"/>
      <c r="J892" s="4">
        <v>0</v>
      </c>
      <c r="K892" s="5"/>
      <c r="L892" s="4">
        <v>0</v>
      </c>
      <c r="M892" s="29"/>
      <c r="N892" s="4">
        <f t="shared" si="122"/>
        <v>0</v>
      </c>
      <c r="O892" s="5"/>
      <c r="P892" s="6">
        <f t="shared" si="123"/>
        <v>0</v>
      </c>
    </row>
    <row r="893" spans="1:16" hidden="1" x14ac:dyDescent="0.3">
      <c r="A893" s="1"/>
      <c r="B893" s="1"/>
      <c r="C893" s="1"/>
      <c r="D893" s="1"/>
      <c r="E893" s="1" t="s">
        <v>838</v>
      </c>
      <c r="F893" s="1"/>
      <c r="G893" s="1"/>
      <c r="H893" s="1"/>
      <c r="I893" s="1"/>
      <c r="J893" s="4">
        <v>0</v>
      </c>
      <c r="K893" s="5"/>
      <c r="L893" s="4">
        <v>0</v>
      </c>
      <c r="M893" s="29"/>
      <c r="N893" s="4">
        <f t="shared" si="122"/>
        <v>0</v>
      </c>
      <c r="O893" s="5"/>
      <c r="P893" s="6">
        <f t="shared" si="123"/>
        <v>0</v>
      </c>
    </row>
    <row r="894" spans="1:16" hidden="1" x14ac:dyDescent="0.3">
      <c r="A894" s="1"/>
      <c r="B894" s="1"/>
      <c r="C894" s="1"/>
      <c r="D894" s="1"/>
      <c r="E894" s="1" t="s">
        <v>839</v>
      </c>
      <c r="F894" s="1"/>
      <c r="G894" s="1"/>
      <c r="H894" s="1"/>
      <c r="I894" s="1"/>
      <c r="J894" s="4">
        <v>0</v>
      </c>
      <c r="K894" s="5"/>
      <c r="L894" s="4">
        <v>0</v>
      </c>
      <c r="M894" s="29"/>
      <c r="N894" s="4">
        <f t="shared" si="122"/>
        <v>0</v>
      </c>
      <c r="O894" s="5"/>
      <c r="P894" s="6">
        <f t="shared" si="123"/>
        <v>0</v>
      </c>
    </row>
    <row r="895" spans="1:16" hidden="1" x14ac:dyDescent="0.3">
      <c r="A895" s="1"/>
      <c r="B895" s="1"/>
      <c r="C895" s="1"/>
      <c r="D895" s="1"/>
      <c r="E895" s="1" t="s">
        <v>840</v>
      </c>
      <c r="F895" s="1"/>
      <c r="G895" s="1"/>
      <c r="H895" s="1"/>
      <c r="I895" s="1"/>
      <c r="J895" s="4">
        <v>0</v>
      </c>
      <c r="K895" s="5"/>
      <c r="L895" s="4">
        <v>0</v>
      </c>
      <c r="M895" s="29"/>
      <c r="N895" s="4">
        <f t="shared" si="122"/>
        <v>0</v>
      </c>
      <c r="O895" s="5"/>
      <c r="P895" s="6">
        <f t="shared" si="123"/>
        <v>0</v>
      </c>
    </row>
    <row r="896" spans="1:16" hidden="1" x14ac:dyDescent="0.3">
      <c r="A896" s="1"/>
      <c r="B896" s="1"/>
      <c r="C896" s="1"/>
      <c r="D896" s="1"/>
      <c r="E896" s="1" t="s">
        <v>841</v>
      </c>
      <c r="F896" s="1"/>
      <c r="G896" s="1"/>
      <c r="H896" s="1"/>
      <c r="I896" s="1"/>
      <c r="J896" s="4">
        <v>0</v>
      </c>
      <c r="K896" s="5"/>
      <c r="L896" s="4">
        <v>0</v>
      </c>
      <c r="M896" s="29"/>
      <c r="N896" s="4">
        <f t="shared" si="122"/>
        <v>0</v>
      </c>
      <c r="O896" s="5"/>
      <c r="P896" s="6">
        <f t="shared" si="123"/>
        <v>0</v>
      </c>
    </row>
    <row r="897" spans="1:16" hidden="1" x14ac:dyDescent="0.3">
      <c r="A897" s="1"/>
      <c r="B897" s="1"/>
      <c r="C897" s="1"/>
      <c r="D897" s="1"/>
      <c r="E897" s="1" t="s">
        <v>842</v>
      </c>
      <c r="F897" s="1"/>
      <c r="G897" s="1"/>
      <c r="H897" s="1"/>
      <c r="I897" s="1"/>
      <c r="J897" s="4">
        <v>0</v>
      </c>
      <c r="K897" s="5"/>
      <c r="L897" s="4">
        <v>0</v>
      </c>
      <c r="M897" s="29"/>
      <c r="N897" s="4">
        <f t="shared" si="122"/>
        <v>0</v>
      </c>
      <c r="O897" s="5"/>
      <c r="P897" s="6">
        <f t="shared" si="123"/>
        <v>0</v>
      </c>
    </row>
    <row r="898" spans="1:16" hidden="1" x14ac:dyDescent="0.3">
      <c r="A898" s="1"/>
      <c r="B898" s="1"/>
      <c r="C898" s="1"/>
      <c r="D898" s="1"/>
      <c r="E898" s="1" t="s">
        <v>843</v>
      </c>
      <c r="F898" s="1"/>
      <c r="G898" s="1"/>
      <c r="H898" s="1"/>
      <c r="I898" s="1"/>
      <c r="J898" s="4">
        <v>0</v>
      </c>
      <c r="K898" s="5"/>
      <c r="L898" s="4">
        <v>0</v>
      </c>
      <c r="M898" s="29"/>
      <c r="N898" s="4">
        <f t="shared" si="122"/>
        <v>0</v>
      </c>
      <c r="O898" s="5"/>
      <c r="P898" s="6">
        <f t="shared" si="123"/>
        <v>0</v>
      </c>
    </row>
    <row r="899" spans="1:16" hidden="1" x14ac:dyDescent="0.3">
      <c r="A899" s="1"/>
      <c r="B899" s="1"/>
      <c r="C899" s="1"/>
      <c r="D899" s="1"/>
      <c r="E899" s="1" t="s">
        <v>844</v>
      </c>
      <c r="F899" s="1"/>
      <c r="G899" s="1"/>
      <c r="H899" s="1"/>
      <c r="I899" s="1"/>
      <c r="J899" s="4">
        <v>0</v>
      </c>
      <c r="K899" s="5"/>
      <c r="L899" s="4">
        <v>0</v>
      </c>
      <c r="M899" s="29"/>
      <c r="N899" s="4">
        <f t="shared" si="122"/>
        <v>0</v>
      </c>
      <c r="O899" s="5"/>
      <c r="P899" s="6">
        <f t="shared" si="123"/>
        <v>0</v>
      </c>
    </row>
    <row r="900" spans="1:16" hidden="1" x14ac:dyDescent="0.3">
      <c r="A900" s="1"/>
      <c r="B900" s="1"/>
      <c r="C900" s="1"/>
      <c r="D900" s="1"/>
      <c r="E900" s="1" t="s">
        <v>845</v>
      </c>
      <c r="F900" s="1"/>
      <c r="G900" s="1"/>
      <c r="H900" s="1"/>
      <c r="I900" s="1"/>
      <c r="J900" s="4">
        <v>0</v>
      </c>
      <c r="K900" s="5"/>
      <c r="L900" s="4">
        <v>0</v>
      </c>
      <c r="M900" s="29"/>
      <c r="N900" s="4">
        <f t="shared" si="122"/>
        <v>0</v>
      </c>
      <c r="O900" s="5"/>
      <c r="P900" s="6">
        <f t="shared" si="123"/>
        <v>0</v>
      </c>
    </row>
    <row r="901" spans="1:16" hidden="1" x14ac:dyDescent="0.3">
      <c r="A901" s="1"/>
      <c r="B901" s="1"/>
      <c r="C901" s="1"/>
      <c r="D901" s="1"/>
      <c r="E901" s="1" t="s">
        <v>846</v>
      </c>
      <c r="F901" s="1"/>
      <c r="G901" s="1"/>
      <c r="H901" s="1"/>
      <c r="I901" s="1"/>
      <c r="J901" s="4">
        <v>0</v>
      </c>
      <c r="K901" s="5"/>
      <c r="L901" s="4">
        <v>0</v>
      </c>
      <c r="M901" s="29"/>
      <c r="N901" s="4">
        <f t="shared" si="122"/>
        <v>0</v>
      </c>
      <c r="O901" s="5"/>
      <c r="P901" s="6">
        <f t="shared" si="123"/>
        <v>0</v>
      </c>
    </row>
    <row r="902" spans="1:16" hidden="1" x14ac:dyDescent="0.3">
      <c r="A902" s="1"/>
      <c r="B902" s="1"/>
      <c r="C902" s="1"/>
      <c r="D902" s="1"/>
      <c r="E902" s="1" t="s">
        <v>847</v>
      </c>
      <c r="F902" s="1"/>
      <c r="G902" s="1"/>
      <c r="H902" s="1"/>
      <c r="I902" s="1"/>
      <c r="J902" s="4">
        <v>0</v>
      </c>
      <c r="K902" s="5"/>
      <c r="L902" s="4">
        <v>0</v>
      </c>
      <c r="M902" s="29"/>
      <c r="N902" s="4">
        <f t="shared" si="122"/>
        <v>0</v>
      </c>
      <c r="O902" s="5"/>
      <c r="P902" s="6">
        <f t="shared" si="123"/>
        <v>0</v>
      </c>
    </row>
    <row r="903" spans="1:16" hidden="1" x14ac:dyDescent="0.3">
      <c r="A903" s="1"/>
      <c r="B903" s="1"/>
      <c r="C903" s="1"/>
      <c r="D903" s="1"/>
      <c r="E903" s="1" t="s">
        <v>848</v>
      </c>
      <c r="F903" s="1"/>
      <c r="G903" s="1"/>
      <c r="H903" s="1"/>
      <c r="I903" s="1"/>
      <c r="J903" s="4">
        <v>0</v>
      </c>
      <c r="K903" s="5"/>
      <c r="L903" s="4">
        <v>0</v>
      </c>
      <c r="M903" s="29"/>
      <c r="N903" s="4">
        <f t="shared" si="122"/>
        <v>0</v>
      </c>
      <c r="O903" s="5"/>
      <c r="P903" s="6">
        <f t="shared" si="123"/>
        <v>0</v>
      </c>
    </row>
    <row r="904" spans="1:16" hidden="1" x14ac:dyDescent="0.3">
      <c r="A904" s="1"/>
      <c r="B904" s="1"/>
      <c r="C904" s="1"/>
      <c r="D904" s="1"/>
      <c r="E904" s="1" t="s">
        <v>849</v>
      </c>
      <c r="F904" s="1"/>
      <c r="G904" s="1"/>
      <c r="H904" s="1"/>
      <c r="I904" s="1"/>
      <c r="J904" s="4">
        <v>0</v>
      </c>
      <c r="K904" s="5"/>
      <c r="L904" s="4">
        <v>0</v>
      </c>
      <c r="M904" s="29"/>
      <c r="N904" s="4">
        <f t="shared" si="122"/>
        <v>0</v>
      </c>
      <c r="O904" s="5"/>
      <c r="P904" s="6">
        <f t="shared" si="123"/>
        <v>0</v>
      </c>
    </row>
    <row r="905" spans="1:16" hidden="1" x14ac:dyDescent="0.3">
      <c r="A905" s="1"/>
      <c r="B905" s="1"/>
      <c r="C905" s="1"/>
      <c r="D905" s="1"/>
      <c r="E905" s="1" t="s">
        <v>850</v>
      </c>
      <c r="F905" s="1"/>
      <c r="G905" s="1"/>
      <c r="H905" s="1"/>
      <c r="I905" s="1"/>
      <c r="J905" s="4"/>
      <c r="K905" s="5"/>
      <c r="L905" s="4"/>
      <c r="M905" s="29"/>
      <c r="N905" s="4"/>
      <c r="O905" s="5"/>
      <c r="P905" s="6"/>
    </row>
    <row r="906" spans="1:16" hidden="1" x14ac:dyDescent="0.3">
      <c r="A906" s="1"/>
      <c r="B906" s="1"/>
      <c r="C906" s="1"/>
      <c r="D906" s="1"/>
      <c r="E906" s="1"/>
      <c r="F906" s="1" t="s">
        <v>815</v>
      </c>
      <c r="G906" s="1"/>
      <c r="H906" s="1"/>
      <c r="I906" s="1"/>
      <c r="J906" s="4">
        <v>0</v>
      </c>
      <c r="K906" s="5"/>
      <c r="L906" s="4">
        <v>0</v>
      </c>
      <c r="M906" s="29"/>
      <c r="N906" s="4">
        <f t="shared" ref="N906:N912" si="124">ROUND((J906-L906),5)</f>
        <v>0</v>
      </c>
      <c r="O906" s="5"/>
      <c r="P906" s="6">
        <f t="shared" ref="P906:P912" si="125">ROUND(IF(L906=0, IF(J906=0, 0, 1), J906/L906),5)</f>
        <v>0</v>
      </c>
    </row>
    <row r="907" spans="1:16" hidden="1" x14ac:dyDescent="0.3">
      <c r="A907" s="1"/>
      <c r="B907" s="1"/>
      <c r="C907" s="1"/>
      <c r="D907" s="1"/>
      <c r="E907" s="1"/>
      <c r="F907" s="1" t="s">
        <v>837</v>
      </c>
      <c r="G907" s="1"/>
      <c r="H907" s="1"/>
      <c r="I907" s="1"/>
      <c r="J907" s="4">
        <v>0</v>
      </c>
      <c r="K907" s="5"/>
      <c r="L907" s="4">
        <v>0</v>
      </c>
      <c r="M907" s="29"/>
      <c r="N907" s="4">
        <f t="shared" si="124"/>
        <v>0</v>
      </c>
      <c r="O907" s="5"/>
      <c r="P907" s="6">
        <f t="shared" si="125"/>
        <v>0</v>
      </c>
    </row>
    <row r="908" spans="1:16" hidden="1" x14ac:dyDescent="0.3">
      <c r="A908" s="1"/>
      <c r="B908" s="1"/>
      <c r="C908" s="1"/>
      <c r="D908" s="1"/>
      <c r="E908" s="1"/>
      <c r="F908" s="1" t="s">
        <v>851</v>
      </c>
      <c r="G908" s="1"/>
      <c r="H908" s="1"/>
      <c r="I908" s="1"/>
      <c r="J908" s="4">
        <v>0</v>
      </c>
      <c r="K908" s="5"/>
      <c r="L908" s="4">
        <v>0</v>
      </c>
      <c r="M908" s="29"/>
      <c r="N908" s="4">
        <f t="shared" si="124"/>
        <v>0</v>
      </c>
      <c r="O908" s="5"/>
      <c r="P908" s="6">
        <f t="shared" si="125"/>
        <v>0</v>
      </c>
    </row>
    <row r="909" spans="1:16" hidden="1" x14ac:dyDescent="0.3">
      <c r="A909" s="1"/>
      <c r="B909" s="1"/>
      <c r="C909" s="1"/>
      <c r="D909" s="1"/>
      <c r="E909" s="1"/>
      <c r="F909" s="1" t="s">
        <v>852</v>
      </c>
      <c r="G909" s="1"/>
      <c r="H909" s="1"/>
      <c r="I909" s="1"/>
      <c r="J909" s="4">
        <v>0</v>
      </c>
      <c r="K909" s="5"/>
      <c r="L909" s="4">
        <v>0</v>
      </c>
      <c r="M909" s="29"/>
      <c r="N909" s="4">
        <f t="shared" si="124"/>
        <v>0</v>
      </c>
      <c r="O909" s="5"/>
      <c r="P909" s="6">
        <f t="shared" si="125"/>
        <v>0</v>
      </c>
    </row>
    <row r="910" spans="1:16" ht="15" hidden="1" thickBot="1" x14ac:dyDescent="0.35">
      <c r="A910" s="1"/>
      <c r="B910" s="1"/>
      <c r="C910" s="1"/>
      <c r="D910" s="1"/>
      <c r="E910" s="1"/>
      <c r="F910" s="1" t="s">
        <v>853</v>
      </c>
      <c r="G910" s="1"/>
      <c r="H910" s="1"/>
      <c r="I910" s="1"/>
      <c r="J910" s="7">
        <v>0</v>
      </c>
      <c r="K910" s="5"/>
      <c r="L910" s="7">
        <v>0</v>
      </c>
      <c r="M910" s="29"/>
      <c r="N910" s="7">
        <f t="shared" si="124"/>
        <v>0</v>
      </c>
      <c r="O910" s="5"/>
      <c r="P910" s="8">
        <f t="shared" si="125"/>
        <v>0</v>
      </c>
    </row>
    <row r="911" spans="1:16" x14ac:dyDescent="0.3">
      <c r="A911" s="1"/>
      <c r="B911" s="1"/>
      <c r="C911" s="1"/>
      <c r="D911" s="1"/>
      <c r="E911" s="1" t="s">
        <v>854</v>
      </c>
      <c r="F911" s="1"/>
      <c r="G911" s="1"/>
      <c r="H911" s="1"/>
      <c r="I911" s="1"/>
      <c r="J911" s="4">
        <f>ROUND(SUM(J905:J910),5)</f>
        <v>0</v>
      </c>
      <c r="K911" s="5"/>
      <c r="L911" s="4">
        <f>ROUND(SUM(L905:L910),5)</f>
        <v>0</v>
      </c>
      <c r="M911" s="36">
        <f>ROUND(SUM(M905:M910),5)</f>
        <v>0</v>
      </c>
      <c r="N911" s="4">
        <f t="shared" si="124"/>
        <v>0</v>
      </c>
      <c r="O911" s="5"/>
      <c r="P911" s="6">
        <f t="shared" si="125"/>
        <v>0</v>
      </c>
    </row>
    <row r="912" spans="1:16" hidden="1" x14ac:dyDescent="0.3">
      <c r="A912" s="1"/>
      <c r="B912" s="1"/>
      <c r="C912" s="1"/>
      <c r="D912" s="1"/>
      <c r="E912" s="1" t="s">
        <v>855</v>
      </c>
      <c r="F912" s="1"/>
      <c r="G912" s="1"/>
      <c r="H912" s="1"/>
      <c r="I912" s="1"/>
      <c r="J912" s="4">
        <v>0</v>
      </c>
      <c r="K912" s="5"/>
      <c r="L912" s="4">
        <v>0</v>
      </c>
      <c r="M912" s="29"/>
      <c r="N912" s="4">
        <f t="shared" si="124"/>
        <v>0</v>
      </c>
      <c r="O912" s="5"/>
      <c r="P912" s="6">
        <f t="shared" si="125"/>
        <v>0</v>
      </c>
    </row>
    <row r="913" spans="1:16" hidden="1" x14ac:dyDescent="0.3">
      <c r="A913" s="1"/>
      <c r="B913" s="1"/>
      <c r="C913" s="1"/>
      <c r="D913" s="1"/>
      <c r="E913" s="1" t="s">
        <v>856</v>
      </c>
      <c r="F913" s="1"/>
      <c r="G913" s="1"/>
      <c r="H913" s="1"/>
      <c r="I913" s="1"/>
      <c r="J913" s="4"/>
      <c r="K913" s="5"/>
      <c r="L913" s="4"/>
      <c r="M913" s="29"/>
      <c r="N913" s="4"/>
      <c r="O913" s="5"/>
      <c r="P913" s="6"/>
    </row>
    <row r="914" spans="1:16" hidden="1" x14ac:dyDescent="0.3">
      <c r="A914" s="1"/>
      <c r="B914" s="1"/>
      <c r="C914" s="1"/>
      <c r="D914" s="1"/>
      <c r="E914" s="1"/>
      <c r="F914" s="1" t="s">
        <v>837</v>
      </c>
      <c r="G914" s="1"/>
      <c r="H914" s="1"/>
      <c r="I914" s="1"/>
      <c r="J914" s="4">
        <v>0</v>
      </c>
      <c r="K914" s="5"/>
      <c r="L914" s="4">
        <v>0</v>
      </c>
      <c r="M914" s="29"/>
      <c r="N914" s="4">
        <f>ROUND((J914-L914),5)</f>
        <v>0</v>
      </c>
      <c r="O914" s="5"/>
      <c r="P914" s="6">
        <f>ROUND(IF(L914=0, IF(J914=0, 0, 1), J914/L914),5)</f>
        <v>0</v>
      </c>
    </row>
    <row r="915" spans="1:16" hidden="1" x14ac:dyDescent="0.3">
      <c r="A915" s="1"/>
      <c r="B915" s="1"/>
      <c r="C915" s="1"/>
      <c r="D915" s="1"/>
      <c r="E915" s="1"/>
      <c r="F915" s="1" t="s">
        <v>851</v>
      </c>
      <c r="G915" s="1"/>
      <c r="H915" s="1"/>
      <c r="I915" s="1"/>
      <c r="J915" s="4">
        <v>0</v>
      </c>
      <c r="K915" s="5"/>
      <c r="L915" s="4">
        <v>0</v>
      </c>
      <c r="M915" s="29"/>
      <c r="N915" s="4">
        <f>ROUND((J915-L915),5)</f>
        <v>0</v>
      </c>
      <c r="O915" s="5"/>
      <c r="P915" s="6">
        <f>ROUND(IF(L915=0, IF(J915=0, 0, 1), J915/L915),5)</f>
        <v>0</v>
      </c>
    </row>
    <row r="916" spans="1:16" hidden="1" x14ac:dyDescent="0.3">
      <c r="A916" s="1"/>
      <c r="B916" s="1"/>
      <c r="C916" s="1"/>
      <c r="D916" s="1"/>
      <c r="E916" s="1"/>
      <c r="F916" s="1" t="s">
        <v>834</v>
      </c>
      <c r="G916" s="1"/>
      <c r="H916" s="1"/>
      <c r="I916" s="1"/>
      <c r="J916" s="4">
        <v>0</v>
      </c>
      <c r="K916" s="5"/>
      <c r="L916" s="4">
        <v>0</v>
      </c>
      <c r="M916" s="29"/>
      <c r="N916" s="4">
        <f>ROUND((J916-L916),5)</f>
        <v>0</v>
      </c>
      <c r="O916" s="5"/>
      <c r="P916" s="6">
        <f>ROUND(IF(L916=0, IF(J916=0, 0, 1), J916/L916),5)</f>
        <v>0</v>
      </c>
    </row>
    <row r="917" spans="1:16" ht="15" hidden="1" thickBot="1" x14ac:dyDescent="0.35">
      <c r="A917" s="1"/>
      <c r="B917" s="1"/>
      <c r="C917" s="1"/>
      <c r="D917" s="1"/>
      <c r="E917" s="1"/>
      <c r="F917" s="1" t="s">
        <v>857</v>
      </c>
      <c r="G917" s="1"/>
      <c r="H917" s="1"/>
      <c r="I917" s="1"/>
      <c r="J917" s="7">
        <v>0</v>
      </c>
      <c r="K917" s="5"/>
      <c r="L917" s="7">
        <v>0</v>
      </c>
      <c r="M917" s="29"/>
      <c r="N917" s="7">
        <f>ROUND((J917-L917),5)</f>
        <v>0</v>
      </c>
      <c r="O917" s="5"/>
      <c r="P917" s="8">
        <f>ROUND(IF(L917=0, IF(J917=0, 0, 1), J917/L917),5)</f>
        <v>0</v>
      </c>
    </row>
    <row r="918" spans="1:16" hidden="1" x14ac:dyDescent="0.3">
      <c r="A918" s="1"/>
      <c r="B918" s="1"/>
      <c r="C918" s="1"/>
      <c r="D918" s="1"/>
      <c r="E918" s="1" t="s">
        <v>858</v>
      </c>
      <c r="F918" s="1"/>
      <c r="G918" s="1"/>
      <c r="H918" s="1"/>
      <c r="I918" s="1"/>
      <c r="J918" s="4">
        <f>ROUND(SUM(J913:J917),5)</f>
        <v>0</v>
      </c>
      <c r="K918" s="5"/>
      <c r="L918" s="4">
        <f>ROUND(SUM(L913:L917),5)</f>
        <v>0</v>
      </c>
      <c r="M918" s="36">
        <f>ROUND(SUM(M913:M917),5)</f>
        <v>0</v>
      </c>
      <c r="N918" s="4">
        <f>ROUND((J918-L918),5)</f>
        <v>0</v>
      </c>
      <c r="O918" s="5"/>
      <c r="P918" s="6">
        <f>ROUND(IF(L918=0, IF(J918=0, 0, 1), J918/L918),5)</f>
        <v>0</v>
      </c>
    </row>
    <row r="919" spans="1:16" hidden="1" x14ac:dyDescent="0.3">
      <c r="A919" s="1"/>
      <c r="B919" s="1"/>
      <c r="C919" s="1"/>
      <c r="D919" s="1"/>
      <c r="E919" s="1" t="s">
        <v>859</v>
      </c>
      <c r="F919" s="1"/>
      <c r="G919" s="1"/>
      <c r="H919" s="1"/>
      <c r="I919" s="1"/>
      <c r="J919" s="4"/>
      <c r="K919" s="5"/>
      <c r="L919" s="4"/>
      <c r="M919" s="29"/>
      <c r="N919" s="4"/>
      <c r="O919" s="5"/>
      <c r="P919" s="6"/>
    </row>
    <row r="920" spans="1:16" hidden="1" x14ac:dyDescent="0.3">
      <c r="A920" s="1"/>
      <c r="B920" s="1"/>
      <c r="C920" s="1"/>
      <c r="D920" s="1"/>
      <c r="E920" s="1"/>
      <c r="F920" s="1" t="s">
        <v>815</v>
      </c>
      <c r="G920" s="1"/>
      <c r="H920" s="1"/>
      <c r="I920" s="1"/>
      <c r="J920" s="4">
        <v>0</v>
      </c>
      <c r="K920" s="5"/>
      <c r="L920" s="4">
        <v>0</v>
      </c>
      <c r="M920" s="29"/>
      <c r="N920" s="4">
        <f t="shared" ref="N920:N925" si="126">ROUND((J920-L920),5)</f>
        <v>0</v>
      </c>
      <c r="O920" s="5"/>
      <c r="P920" s="6">
        <f t="shared" ref="P920:P925" si="127">ROUND(IF(L920=0, IF(J920=0, 0, 1), J920/L920),5)</f>
        <v>0</v>
      </c>
    </row>
    <row r="921" spans="1:16" hidden="1" x14ac:dyDescent="0.3">
      <c r="A921" s="1"/>
      <c r="B921" s="1"/>
      <c r="C921" s="1"/>
      <c r="D921" s="1"/>
      <c r="E921" s="1"/>
      <c r="F921" s="1" t="s">
        <v>837</v>
      </c>
      <c r="G921" s="1"/>
      <c r="H921" s="1"/>
      <c r="I921" s="1"/>
      <c r="J921" s="4">
        <v>0</v>
      </c>
      <c r="K921" s="5"/>
      <c r="L921" s="4">
        <v>0</v>
      </c>
      <c r="M921" s="29"/>
      <c r="N921" s="4">
        <f t="shared" si="126"/>
        <v>0</v>
      </c>
      <c r="O921" s="5"/>
      <c r="P921" s="6">
        <f t="shared" si="127"/>
        <v>0</v>
      </c>
    </row>
    <row r="922" spans="1:16" hidden="1" x14ac:dyDescent="0.3">
      <c r="A922" s="1"/>
      <c r="B922" s="1"/>
      <c r="C922" s="1"/>
      <c r="D922" s="1"/>
      <c r="E922" s="1"/>
      <c r="F922" s="1" t="s">
        <v>851</v>
      </c>
      <c r="G922" s="1"/>
      <c r="H922" s="1"/>
      <c r="I922" s="1"/>
      <c r="J922" s="4">
        <v>0</v>
      </c>
      <c r="K922" s="5"/>
      <c r="L922" s="4">
        <v>0</v>
      </c>
      <c r="M922" s="29"/>
      <c r="N922" s="4">
        <f t="shared" si="126"/>
        <v>0</v>
      </c>
      <c r="O922" s="5"/>
      <c r="P922" s="6">
        <f t="shared" si="127"/>
        <v>0</v>
      </c>
    </row>
    <row r="923" spans="1:16" hidden="1" x14ac:dyDescent="0.3">
      <c r="A923" s="1"/>
      <c r="B923" s="1"/>
      <c r="C923" s="1"/>
      <c r="D923" s="1"/>
      <c r="E923" s="1"/>
      <c r="F923" s="1" t="s">
        <v>834</v>
      </c>
      <c r="G923" s="1"/>
      <c r="H923" s="1"/>
      <c r="I923" s="1"/>
      <c r="J923" s="4">
        <v>0</v>
      </c>
      <c r="K923" s="5"/>
      <c r="L923" s="4">
        <v>0</v>
      </c>
      <c r="M923" s="29"/>
      <c r="N923" s="4">
        <f t="shared" si="126"/>
        <v>0</v>
      </c>
      <c r="O923" s="5"/>
      <c r="P923" s="6">
        <f t="shared" si="127"/>
        <v>0</v>
      </c>
    </row>
    <row r="924" spans="1:16" ht="15" hidden="1" thickBot="1" x14ac:dyDescent="0.35">
      <c r="A924" s="1"/>
      <c r="B924" s="1"/>
      <c r="C924" s="1"/>
      <c r="D924" s="1"/>
      <c r="E924" s="1"/>
      <c r="F924" s="1" t="s">
        <v>860</v>
      </c>
      <c r="G924" s="1"/>
      <c r="H924" s="1"/>
      <c r="I924" s="1"/>
      <c r="J924" s="7">
        <v>0</v>
      </c>
      <c r="K924" s="5"/>
      <c r="L924" s="7">
        <v>0</v>
      </c>
      <c r="M924" s="29"/>
      <c r="N924" s="7">
        <f t="shared" si="126"/>
        <v>0</v>
      </c>
      <c r="O924" s="5"/>
      <c r="P924" s="8">
        <f t="shared" si="127"/>
        <v>0</v>
      </c>
    </row>
    <row r="925" spans="1:16" x14ac:dyDescent="0.3">
      <c r="A925" s="1"/>
      <c r="B925" s="1"/>
      <c r="C925" s="1"/>
      <c r="D925" s="1"/>
      <c r="E925" s="1" t="s">
        <v>861</v>
      </c>
      <c r="F925" s="1"/>
      <c r="G925" s="1"/>
      <c r="H925" s="1"/>
      <c r="I925" s="1"/>
      <c r="J925" s="4">
        <f>ROUND(SUM(J919:J924),5)</f>
        <v>0</v>
      </c>
      <c r="K925" s="5"/>
      <c r="L925" s="4">
        <f>ROUND(SUM(L919:L924),5)</f>
        <v>0</v>
      </c>
      <c r="M925" s="36">
        <f>ROUND(SUM(M919:M924),5)</f>
        <v>0</v>
      </c>
      <c r="N925" s="4">
        <f t="shared" si="126"/>
        <v>0</v>
      </c>
      <c r="O925" s="5"/>
      <c r="P925" s="6">
        <f t="shared" si="127"/>
        <v>0</v>
      </c>
    </row>
    <row r="926" spans="1:16" hidden="1" x14ac:dyDescent="0.3">
      <c r="A926" s="1"/>
      <c r="B926" s="1"/>
      <c r="C926" s="1"/>
      <c r="D926" s="1"/>
      <c r="E926" s="1" t="s">
        <v>862</v>
      </c>
      <c r="F926" s="1"/>
      <c r="G926" s="1"/>
      <c r="H926" s="1"/>
      <c r="I926" s="1"/>
      <c r="J926" s="4"/>
      <c r="K926" s="5"/>
      <c r="L926" s="4"/>
      <c r="M926" s="29"/>
      <c r="N926" s="4"/>
      <c r="O926" s="5"/>
      <c r="P926" s="6"/>
    </row>
    <row r="927" spans="1:16" hidden="1" x14ac:dyDescent="0.3">
      <c r="A927" s="1"/>
      <c r="B927" s="1"/>
      <c r="C927" s="1"/>
      <c r="D927" s="1"/>
      <c r="E927" s="1"/>
      <c r="F927" s="1" t="s">
        <v>815</v>
      </c>
      <c r="G927" s="1"/>
      <c r="H927" s="1"/>
      <c r="I927" s="1"/>
      <c r="J927" s="4">
        <v>0</v>
      </c>
      <c r="K927" s="5"/>
      <c r="L927" s="4">
        <v>0</v>
      </c>
      <c r="M927" s="29"/>
      <c r="N927" s="4">
        <f t="shared" ref="N927:N932" si="128">ROUND((J927-L927),5)</f>
        <v>0</v>
      </c>
      <c r="O927" s="5"/>
      <c r="P927" s="6">
        <f t="shared" ref="P927:P932" si="129">ROUND(IF(L927=0, IF(J927=0, 0, 1), J927/L927),5)</f>
        <v>0</v>
      </c>
    </row>
    <row r="928" spans="1:16" hidden="1" x14ac:dyDescent="0.3">
      <c r="A928" s="1"/>
      <c r="B928" s="1"/>
      <c r="C928" s="1"/>
      <c r="D928" s="1"/>
      <c r="E928" s="1"/>
      <c r="F928" s="1" t="s">
        <v>837</v>
      </c>
      <c r="G928" s="1"/>
      <c r="H928" s="1"/>
      <c r="I928" s="1"/>
      <c r="J928" s="4">
        <v>0</v>
      </c>
      <c r="K928" s="5"/>
      <c r="L928" s="4">
        <v>0</v>
      </c>
      <c r="M928" s="29"/>
      <c r="N928" s="4">
        <f t="shared" si="128"/>
        <v>0</v>
      </c>
      <c r="O928" s="5"/>
      <c r="P928" s="6">
        <f t="shared" si="129"/>
        <v>0</v>
      </c>
    </row>
    <row r="929" spans="1:16" hidden="1" x14ac:dyDescent="0.3">
      <c r="A929" s="1"/>
      <c r="B929" s="1"/>
      <c r="C929" s="1"/>
      <c r="D929" s="1"/>
      <c r="E929" s="1"/>
      <c r="F929" s="1" t="s">
        <v>851</v>
      </c>
      <c r="G929" s="1"/>
      <c r="H929" s="1"/>
      <c r="I929" s="1"/>
      <c r="J929" s="4">
        <v>0</v>
      </c>
      <c r="K929" s="5"/>
      <c r="L929" s="4">
        <v>0</v>
      </c>
      <c r="M929" s="29"/>
      <c r="N929" s="4">
        <f t="shared" si="128"/>
        <v>0</v>
      </c>
      <c r="O929" s="5"/>
      <c r="P929" s="6">
        <f t="shared" si="129"/>
        <v>0</v>
      </c>
    </row>
    <row r="930" spans="1:16" hidden="1" x14ac:dyDescent="0.3">
      <c r="A930" s="1"/>
      <c r="B930" s="1"/>
      <c r="C930" s="1"/>
      <c r="D930" s="1"/>
      <c r="E930" s="1"/>
      <c r="F930" s="1" t="s">
        <v>834</v>
      </c>
      <c r="G930" s="1"/>
      <c r="H930" s="1"/>
      <c r="I930" s="1"/>
      <c r="J930" s="4">
        <v>0</v>
      </c>
      <c r="K930" s="5"/>
      <c r="L930" s="4">
        <v>0</v>
      </c>
      <c r="M930" s="29"/>
      <c r="N930" s="4">
        <f t="shared" si="128"/>
        <v>0</v>
      </c>
      <c r="O930" s="5"/>
      <c r="P930" s="6">
        <f t="shared" si="129"/>
        <v>0</v>
      </c>
    </row>
    <row r="931" spans="1:16" ht="15" hidden="1" thickBot="1" x14ac:dyDescent="0.35">
      <c r="A931" s="1"/>
      <c r="B931" s="1"/>
      <c r="C931" s="1"/>
      <c r="D931" s="1"/>
      <c r="E931" s="1"/>
      <c r="F931" s="1" t="s">
        <v>863</v>
      </c>
      <c r="G931" s="1"/>
      <c r="H931" s="1"/>
      <c r="I931" s="1"/>
      <c r="J931" s="7">
        <v>0</v>
      </c>
      <c r="K931" s="5"/>
      <c r="L931" s="7">
        <v>0</v>
      </c>
      <c r="M931" s="29"/>
      <c r="N931" s="7">
        <f t="shared" si="128"/>
        <v>0</v>
      </c>
      <c r="O931" s="5"/>
      <c r="P931" s="8">
        <f t="shared" si="129"/>
        <v>0</v>
      </c>
    </row>
    <row r="932" spans="1:16" x14ac:dyDescent="0.3">
      <c r="A932" s="1"/>
      <c r="B932" s="1"/>
      <c r="C932" s="1"/>
      <c r="D932" s="1"/>
      <c r="E932" s="1" t="s">
        <v>864</v>
      </c>
      <c r="F932" s="1"/>
      <c r="G932" s="1"/>
      <c r="H932" s="1"/>
      <c r="I932" s="1"/>
      <c r="J932" s="4">
        <f>ROUND(SUM(J926:J931),5)</f>
        <v>0</v>
      </c>
      <c r="K932" s="5"/>
      <c r="L932" s="4">
        <f>ROUND(SUM(L926:L931),5)</f>
        <v>0</v>
      </c>
      <c r="M932" s="36">
        <f>ROUND(SUM(M926:M931),5)</f>
        <v>0</v>
      </c>
      <c r="N932" s="4">
        <f t="shared" si="128"/>
        <v>0</v>
      </c>
      <c r="O932" s="5"/>
      <c r="P932" s="6">
        <f t="shared" si="129"/>
        <v>0</v>
      </c>
    </row>
    <row r="933" spans="1:16" hidden="1" x14ac:dyDescent="0.3">
      <c r="A933" s="1"/>
      <c r="B933" s="1"/>
      <c r="C933" s="1"/>
      <c r="D933" s="1"/>
      <c r="E933" s="1" t="s">
        <v>865</v>
      </c>
      <c r="F933" s="1"/>
      <c r="G933" s="1"/>
      <c r="H933" s="1"/>
      <c r="I933" s="1"/>
      <c r="J933" s="4"/>
      <c r="K933" s="5"/>
      <c r="L933" s="4"/>
      <c r="M933" s="29"/>
      <c r="N933" s="4"/>
      <c r="O933" s="5"/>
      <c r="P933" s="6"/>
    </row>
    <row r="934" spans="1:16" hidden="1" x14ac:dyDescent="0.3">
      <c r="A934" s="1"/>
      <c r="B934" s="1"/>
      <c r="C934" s="1"/>
      <c r="D934" s="1"/>
      <c r="E934" s="1"/>
      <c r="F934" s="1" t="s">
        <v>815</v>
      </c>
      <c r="G934" s="1"/>
      <c r="H934" s="1"/>
      <c r="I934" s="1"/>
      <c r="J934" s="4">
        <v>0</v>
      </c>
      <c r="K934" s="5"/>
      <c r="L934" s="4">
        <v>0</v>
      </c>
      <c r="M934" s="29"/>
      <c r="N934" s="4">
        <f t="shared" ref="N934:N939" si="130">ROUND((J934-L934),5)</f>
        <v>0</v>
      </c>
      <c r="O934" s="5"/>
      <c r="P934" s="6">
        <f t="shared" ref="P934:P939" si="131">ROUND(IF(L934=0, IF(J934=0, 0, 1), J934/L934),5)</f>
        <v>0</v>
      </c>
    </row>
    <row r="935" spans="1:16" hidden="1" x14ac:dyDescent="0.3">
      <c r="A935" s="1"/>
      <c r="B935" s="1"/>
      <c r="C935" s="1"/>
      <c r="D935" s="1"/>
      <c r="E935" s="1"/>
      <c r="F935" s="1" t="s">
        <v>837</v>
      </c>
      <c r="G935" s="1"/>
      <c r="H935" s="1"/>
      <c r="I935" s="1"/>
      <c r="J935" s="4">
        <v>0</v>
      </c>
      <c r="K935" s="5"/>
      <c r="L935" s="4">
        <v>0</v>
      </c>
      <c r="M935" s="29"/>
      <c r="N935" s="4">
        <f t="shared" si="130"/>
        <v>0</v>
      </c>
      <c r="O935" s="5"/>
      <c r="P935" s="6">
        <f t="shared" si="131"/>
        <v>0</v>
      </c>
    </row>
    <row r="936" spans="1:16" hidden="1" x14ac:dyDescent="0.3">
      <c r="A936" s="1"/>
      <c r="B936" s="1"/>
      <c r="C936" s="1"/>
      <c r="D936" s="1"/>
      <c r="E936" s="1"/>
      <c r="F936" s="1" t="s">
        <v>851</v>
      </c>
      <c r="G936" s="1"/>
      <c r="H936" s="1"/>
      <c r="I936" s="1"/>
      <c r="J936" s="4">
        <v>0</v>
      </c>
      <c r="K936" s="5"/>
      <c r="L936" s="4">
        <v>0</v>
      </c>
      <c r="M936" s="29"/>
      <c r="N936" s="4">
        <f t="shared" si="130"/>
        <v>0</v>
      </c>
      <c r="O936" s="5"/>
      <c r="P936" s="6">
        <f t="shared" si="131"/>
        <v>0</v>
      </c>
    </row>
    <row r="937" spans="1:16" hidden="1" x14ac:dyDescent="0.3">
      <c r="A937" s="1"/>
      <c r="B937" s="1"/>
      <c r="C937" s="1"/>
      <c r="D937" s="1"/>
      <c r="E937" s="1"/>
      <c r="F937" s="1" t="s">
        <v>834</v>
      </c>
      <c r="G937" s="1"/>
      <c r="H937" s="1"/>
      <c r="I937" s="1"/>
      <c r="J937" s="4">
        <v>0</v>
      </c>
      <c r="K937" s="5"/>
      <c r="L937" s="4">
        <v>0</v>
      </c>
      <c r="M937" s="29"/>
      <c r="N937" s="4">
        <f t="shared" si="130"/>
        <v>0</v>
      </c>
      <c r="O937" s="5"/>
      <c r="P937" s="6">
        <f t="shared" si="131"/>
        <v>0</v>
      </c>
    </row>
    <row r="938" spans="1:16" ht="15" hidden="1" thickBot="1" x14ac:dyDescent="0.35">
      <c r="A938" s="1"/>
      <c r="B938" s="1"/>
      <c r="C938" s="1"/>
      <c r="D938" s="1"/>
      <c r="E938" s="1"/>
      <c r="F938" s="1" t="s">
        <v>866</v>
      </c>
      <c r="G938" s="1"/>
      <c r="H938" s="1"/>
      <c r="I938" s="1"/>
      <c r="J938" s="7">
        <v>0</v>
      </c>
      <c r="K938" s="5"/>
      <c r="L938" s="7">
        <v>0</v>
      </c>
      <c r="M938" s="29"/>
      <c r="N938" s="7">
        <f t="shared" si="130"/>
        <v>0</v>
      </c>
      <c r="O938" s="5"/>
      <c r="P938" s="8">
        <f t="shared" si="131"/>
        <v>0</v>
      </c>
    </row>
    <row r="939" spans="1:16" x14ac:dyDescent="0.3">
      <c r="A939" s="1"/>
      <c r="B939" s="1"/>
      <c r="C939" s="1"/>
      <c r="D939" s="1"/>
      <c r="E939" s="1" t="s">
        <v>867</v>
      </c>
      <c r="F939" s="1"/>
      <c r="G939" s="1"/>
      <c r="H939" s="1"/>
      <c r="I939" s="1"/>
      <c r="J939" s="4">
        <f>ROUND(SUM(J933:J938),5)</f>
        <v>0</v>
      </c>
      <c r="K939" s="5"/>
      <c r="L939" s="4">
        <f>ROUND(SUM(L933:L938),5)</f>
        <v>0</v>
      </c>
      <c r="M939" s="36">
        <f>ROUND(SUM(M933:M938),5)</f>
        <v>0</v>
      </c>
      <c r="N939" s="4">
        <f t="shared" si="130"/>
        <v>0</v>
      </c>
      <c r="O939" s="5"/>
      <c r="P939" s="6">
        <f t="shared" si="131"/>
        <v>0</v>
      </c>
    </row>
    <row r="940" spans="1:16" hidden="1" x14ac:dyDescent="0.3">
      <c r="A940" s="1"/>
      <c r="B940" s="1"/>
      <c r="C940" s="1"/>
      <c r="D940" s="1"/>
      <c r="E940" s="1" t="s">
        <v>868</v>
      </c>
      <c r="F940" s="1"/>
      <c r="G940" s="1"/>
      <c r="H940" s="1"/>
      <c r="I940" s="1"/>
      <c r="J940" s="4"/>
      <c r="K940" s="5"/>
      <c r="L940" s="4"/>
      <c r="M940" s="29"/>
      <c r="N940" s="4"/>
      <c r="O940" s="5"/>
      <c r="P940" s="6"/>
    </row>
    <row r="941" spans="1:16" hidden="1" x14ac:dyDescent="0.3">
      <c r="A941" s="1"/>
      <c r="B941" s="1"/>
      <c r="C941" s="1"/>
      <c r="D941" s="1"/>
      <c r="E941" s="1"/>
      <c r="F941" s="1" t="s">
        <v>869</v>
      </c>
      <c r="G941" s="1"/>
      <c r="H941" s="1"/>
      <c r="I941" s="1"/>
      <c r="J941" s="4">
        <v>0</v>
      </c>
      <c r="K941" s="5"/>
      <c r="L941" s="4">
        <v>0</v>
      </c>
      <c r="M941" s="29"/>
      <c r="N941" s="4">
        <f t="shared" ref="N941:N957" si="132">ROUND((J941-L941),5)</f>
        <v>0</v>
      </c>
      <c r="O941" s="5"/>
      <c r="P941" s="6">
        <f t="shared" ref="P941:P957" si="133">ROUND(IF(L941=0, IF(J941=0, 0, 1), J941/L941),5)</f>
        <v>0</v>
      </c>
    </row>
    <row r="942" spans="1:16" hidden="1" x14ac:dyDescent="0.3">
      <c r="A942" s="1"/>
      <c r="B942" s="1"/>
      <c r="C942" s="1"/>
      <c r="D942" s="1"/>
      <c r="E942" s="1"/>
      <c r="F942" s="1" t="s">
        <v>870</v>
      </c>
      <c r="G942" s="1"/>
      <c r="H942" s="1"/>
      <c r="I942" s="1"/>
      <c r="J942" s="4">
        <v>0</v>
      </c>
      <c r="K942" s="5"/>
      <c r="L942" s="4">
        <v>0</v>
      </c>
      <c r="M942" s="29"/>
      <c r="N942" s="4">
        <f t="shared" si="132"/>
        <v>0</v>
      </c>
      <c r="O942" s="5"/>
      <c r="P942" s="6">
        <f t="shared" si="133"/>
        <v>0</v>
      </c>
    </row>
    <row r="943" spans="1:16" hidden="1" x14ac:dyDescent="0.3">
      <c r="A943" s="1"/>
      <c r="B943" s="1"/>
      <c r="C943" s="1"/>
      <c r="D943" s="1"/>
      <c r="E943" s="1"/>
      <c r="F943" s="1" t="s">
        <v>871</v>
      </c>
      <c r="G943" s="1"/>
      <c r="H943" s="1"/>
      <c r="I943" s="1"/>
      <c r="J943" s="4">
        <v>0</v>
      </c>
      <c r="K943" s="5"/>
      <c r="L943" s="4">
        <v>0</v>
      </c>
      <c r="M943" s="29"/>
      <c r="N943" s="4">
        <f t="shared" si="132"/>
        <v>0</v>
      </c>
      <c r="O943" s="5"/>
      <c r="P943" s="6">
        <f t="shared" si="133"/>
        <v>0</v>
      </c>
    </row>
    <row r="944" spans="1:16" ht="15" hidden="1" thickBot="1" x14ac:dyDescent="0.35">
      <c r="A944" s="1"/>
      <c r="B944" s="1"/>
      <c r="C944" s="1"/>
      <c r="D944" s="1"/>
      <c r="E944" s="1"/>
      <c r="F944" s="1" t="s">
        <v>872</v>
      </c>
      <c r="G944" s="1"/>
      <c r="H944" s="1"/>
      <c r="I944" s="1"/>
      <c r="J944" s="7">
        <v>0</v>
      </c>
      <c r="K944" s="5"/>
      <c r="L944" s="7">
        <v>0</v>
      </c>
      <c r="M944" s="29"/>
      <c r="N944" s="7">
        <f t="shared" si="132"/>
        <v>0</v>
      </c>
      <c r="O944" s="5"/>
      <c r="P944" s="8">
        <f t="shared" si="133"/>
        <v>0</v>
      </c>
    </row>
    <row r="945" spans="1:16" x14ac:dyDescent="0.3">
      <c r="A945" s="1"/>
      <c r="B945" s="1"/>
      <c r="C945" s="1"/>
      <c r="D945" s="1"/>
      <c r="E945" s="1" t="s">
        <v>873</v>
      </c>
      <c r="F945" s="1"/>
      <c r="G945" s="1"/>
      <c r="H945" s="1"/>
      <c r="I945" s="1"/>
      <c r="J945" s="4">
        <f>ROUND(SUM(J940:J944),5)</f>
        <v>0</v>
      </c>
      <c r="K945" s="5"/>
      <c r="L945" s="4">
        <f>ROUND(SUM(L940:L944),5)</f>
        <v>0</v>
      </c>
      <c r="M945" s="36">
        <f>ROUND(SUM(M940:M944),5)</f>
        <v>0</v>
      </c>
      <c r="N945" s="4">
        <f t="shared" si="132"/>
        <v>0</v>
      </c>
      <c r="O945" s="5"/>
      <c r="P945" s="6">
        <f t="shared" si="133"/>
        <v>0</v>
      </c>
    </row>
    <row r="946" spans="1:16" hidden="1" x14ac:dyDescent="0.3">
      <c r="A946" s="1"/>
      <c r="B946" s="1"/>
      <c r="C946" s="1"/>
      <c r="D946" s="1"/>
      <c r="E946" s="1" t="s">
        <v>874</v>
      </c>
      <c r="F946" s="1"/>
      <c r="G946" s="1"/>
      <c r="H946" s="1"/>
      <c r="I946" s="1"/>
      <c r="J946" s="4">
        <v>0</v>
      </c>
      <c r="K946" s="5"/>
      <c r="L946" s="4">
        <v>0</v>
      </c>
      <c r="M946" s="29"/>
      <c r="N946" s="4">
        <f t="shared" si="132"/>
        <v>0</v>
      </c>
      <c r="O946" s="5"/>
      <c r="P946" s="6">
        <f t="shared" si="133"/>
        <v>0</v>
      </c>
    </row>
    <row r="947" spans="1:16" hidden="1" x14ac:dyDescent="0.3">
      <c r="A947" s="1"/>
      <c r="B947" s="1"/>
      <c r="C947" s="1"/>
      <c r="D947" s="1"/>
      <c r="E947" s="1" t="s">
        <v>875</v>
      </c>
      <c r="F947" s="1"/>
      <c r="G947" s="1"/>
      <c r="H947" s="1"/>
      <c r="I947" s="1"/>
      <c r="J947" s="4">
        <v>0</v>
      </c>
      <c r="K947" s="5"/>
      <c r="L947" s="4">
        <v>0</v>
      </c>
      <c r="M947" s="29"/>
      <c r="N947" s="4">
        <f t="shared" si="132"/>
        <v>0</v>
      </c>
      <c r="O947" s="5"/>
      <c r="P947" s="6">
        <f t="shared" si="133"/>
        <v>0</v>
      </c>
    </row>
    <row r="948" spans="1:16" hidden="1" x14ac:dyDescent="0.3">
      <c r="A948" s="1"/>
      <c r="B948" s="1"/>
      <c r="C948" s="1"/>
      <c r="D948" s="1"/>
      <c r="E948" s="1" t="s">
        <v>876</v>
      </c>
      <c r="F948" s="1"/>
      <c r="G948" s="1"/>
      <c r="H948" s="1"/>
      <c r="I948" s="1"/>
      <c r="J948" s="4">
        <v>0</v>
      </c>
      <c r="K948" s="5"/>
      <c r="L948" s="4">
        <v>0</v>
      </c>
      <c r="M948" s="29"/>
      <c r="N948" s="4">
        <f t="shared" si="132"/>
        <v>0</v>
      </c>
      <c r="O948" s="5"/>
      <c r="P948" s="6">
        <f t="shared" si="133"/>
        <v>0</v>
      </c>
    </row>
    <row r="949" spans="1:16" hidden="1" x14ac:dyDescent="0.3">
      <c r="A949" s="1"/>
      <c r="B949" s="1"/>
      <c r="C949" s="1"/>
      <c r="D949" s="1"/>
      <c r="E949" s="1" t="s">
        <v>877</v>
      </c>
      <c r="F949" s="1"/>
      <c r="G949" s="1"/>
      <c r="H949" s="1"/>
      <c r="I949" s="1"/>
      <c r="J949" s="4">
        <v>0</v>
      </c>
      <c r="K949" s="5"/>
      <c r="L949" s="4">
        <v>0</v>
      </c>
      <c r="M949" s="29"/>
      <c r="N949" s="4">
        <f t="shared" si="132"/>
        <v>0</v>
      </c>
      <c r="O949" s="5"/>
      <c r="P949" s="6">
        <f t="shared" si="133"/>
        <v>0</v>
      </c>
    </row>
    <row r="950" spans="1:16" hidden="1" x14ac:dyDescent="0.3">
      <c r="A950" s="1"/>
      <c r="B950" s="1"/>
      <c r="C950" s="1"/>
      <c r="D950" s="1"/>
      <c r="E950" s="1" t="s">
        <v>878</v>
      </c>
      <c r="F950" s="1"/>
      <c r="G950" s="1"/>
      <c r="H950" s="1"/>
      <c r="I950" s="1"/>
      <c r="J950" s="4">
        <v>0</v>
      </c>
      <c r="K950" s="5"/>
      <c r="L950" s="4">
        <v>0</v>
      </c>
      <c r="M950" s="29"/>
      <c r="N950" s="4">
        <f t="shared" si="132"/>
        <v>0</v>
      </c>
      <c r="O950" s="5"/>
      <c r="P950" s="6">
        <f t="shared" si="133"/>
        <v>0</v>
      </c>
    </row>
    <row r="951" spans="1:16" hidden="1" x14ac:dyDescent="0.3">
      <c r="A951" s="1"/>
      <c r="B951" s="1"/>
      <c r="C951" s="1"/>
      <c r="D951" s="1"/>
      <c r="E951" s="1" t="s">
        <v>879</v>
      </c>
      <c r="F951" s="1"/>
      <c r="G951" s="1"/>
      <c r="H951" s="1"/>
      <c r="I951" s="1"/>
      <c r="J951" s="4">
        <v>0</v>
      </c>
      <c r="K951" s="5"/>
      <c r="L951" s="4">
        <v>0</v>
      </c>
      <c r="M951" s="29"/>
      <c r="N951" s="4">
        <f t="shared" si="132"/>
        <v>0</v>
      </c>
      <c r="O951" s="5"/>
      <c r="P951" s="6">
        <f t="shared" si="133"/>
        <v>0</v>
      </c>
    </row>
    <row r="952" spans="1:16" hidden="1" x14ac:dyDescent="0.3">
      <c r="A952" s="1"/>
      <c r="B952" s="1"/>
      <c r="C952" s="1"/>
      <c r="D952" s="1"/>
      <c r="E952" s="1" t="s">
        <v>880</v>
      </c>
      <c r="F952" s="1"/>
      <c r="G952" s="1"/>
      <c r="H952" s="1"/>
      <c r="I952" s="1"/>
      <c r="J952" s="4">
        <v>0</v>
      </c>
      <c r="K952" s="5"/>
      <c r="L952" s="4">
        <v>0</v>
      </c>
      <c r="M952" s="29"/>
      <c r="N952" s="4">
        <f t="shared" si="132"/>
        <v>0</v>
      </c>
      <c r="O952" s="5"/>
      <c r="P952" s="6">
        <f t="shared" si="133"/>
        <v>0</v>
      </c>
    </row>
    <row r="953" spans="1:16" hidden="1" x14ac:dyDescent="0.3">
      <c r="A953" s="1"/>
      <c r="B953" s="1"/>
      <c r="C953" s="1"/>
      <c r="D953" s="1"/>
      <c r="E953" s="1" t="s">
        <v>881</v>
      </c>
      <c r="F953" s="1"/>
      <c r="G953" s="1"/>
      <c r="H953" s="1"/>
      <c r="I953" s="1"/>
      <c r="J953" s="4">
        <v>0</v>
      </c>
      <c r="K953" s="5"/>
      <c r="L953" s="4">
        <v>0</v>
      </c>
      <c r="M953" s="29"/>
      <c r="N953" s="4">
        <f t="shared" si="132"/>
        <v>0</v>
      </c>
      <c r="O953" s="5"/>
      <c r="P953" s="6">
        <f t="shared" si="133"/>
        <v>0</v>
      </c>
    </row>
    <row r="954" spans="1:16" hidden="1" x14ac:dyDescent="0.3">
      <c r="A954" s="1"/>
      <c r="B954" s="1"/>
      <c r="C954" s="1"/>
      <c r="D954" s="1"/>
      <c r="E954" s="1" t="s">
        <v>882</v>
      </c>
      <c r="F954" s="1"/>
      <c r="G954" s="1"/>
      <c r="H954" s="1"/>
      <c r="I954" s="1"/>
      <c r="J954" s="4">
        <v>0</v>
      </c>
      <c r="K954" s="5"/>
      <c r="L954" s="4">
        <v>0</v>
      </c>
      <c r="M954" s="29"/>
      <c r="N954" s="4">
        <f t="shared" si="132"/>
        <v>0</v>
      </c>
      <c r="O954" s="5"/>
      <c r="P954" s="6">
        <f t="shared" si="133"/>
        <v>0</v>
      </c>
    </row>
    <row r="955" spans="1:16" hidden="1" x14ac:dyDescent="0.3">
      <c r="A955" s="1"/>
      <c r="B955" s="1"/>
      <c r="C955" s="1"/>
      <c r="D955" s="1"/>
      <c r="E955" s="1" t="s">
        <v>883</v>
      </c>
      <c r="F955" s="1"/>
      <c r="G955" s="1"/>
      <c r="H955" s="1"/>
      <c r="I955" s="1"/>
      <c r="J955" s="4">
        <v>0</v>
      </c>
      <c r="K955" s="5"/>
      <c r="L955" s="4">
        <v>0</v>
      </c>
      <c r="M955" s="29"/>
      <c r="N955" s="4">
        <f t="shared" si="132"/>
        <v>0</v>
      </c>
      <c r="O955" s="5"/>
      <c r="P955" s="6">
        <f t="shared" si="133"/>
        <v>0</v>
      </c>
    </row>
    <row r="956" spans="1:16" hidden="1" x14ac:dyDescent="0.3">
      <c r="A956" s="1"/>
      <c r="B956" s="1"/>
      <c r="C956" s="1"/>
      <c r="D956" s="1"/>
      <c r="E956" s="1" t="s">
        <v>884</v>
      </c>
      <c r="F956" s="1"/>
      <c r="G956" s="1"/>
      <c r="H956" s="1"/>
      <c r="I956" s="1"/>
      <c r="J956" s="4">
        <v>0</v>
      </c>
      <c r="K956" s="5"/>
      <c r="L956" s="4">
        <v>0</v>
      </c>
      <c r="M956" s="29"/>
      <c r="N956" s="4">
        <f t="shared" si="132"/>
        <v>0</v>
      </c>
      <c r="O956" s="5"/>
      <c r="P956" s="6">
        <f t="shared" si="133"/>
        <v>0</v>
      </c>
    </row>
    <row r="957" spans="1:16" hidden="1" x14ac:dyDescent="0.3">
      <c r="A957" s="1"/>
      <c r="B957" s="1"/>
      <c r="C957" s="1"/>
      <c r="D957" s="1"/>
      <c r="E957" s="1" t="s">
        <v>885</v>
      </c>
      <c r="F957" s="1"/>
      <c r="G957" s="1"/>
      <c r="H957" s="1"/>
      <c r="I957" s="1"/>
      <c r="J957" s="4">
        <v>0</v>
      </c>
      <c r="K957" s="5"/>
      <c r="L957" s="4">
        <v>0</v>
      </c>
      <c r="M957" s="29"/>
      <c r="N957" s="4">
        <f t="shared" si="132"/>
        <v>0</v>
      </c>
      <c r="O957" s="5"/>
      <c r="P957" s="6">
        <f t="shared" si="133"/>
        <v>0</v>
      </c>
    </row>
    <row r="958" spans="1:16" hidden="1" x14ac:dyDescent="0.3">
      <c r="A958" s="1"/>
      <c r="B958" s="1"/>
      <c r="C958" s="1"/>
      <c r="D958" s="1"/>
      <c r="E958" s="1" t="s">
        <v>886</v>
      </c>
      <c r="F958" s="1"/>
      <c r="G958" s="1"/>
      <c r="H958" s="1"/>
      <c r="I958" s="1"/>
      <c r="J958" s="4"/>
      <c r="K958" s="5"/>
      <c r="L958" s="4"/>
      <c r="M958" s="29"/>
      <c r="N958" s="4"/>
      <c r="O958" s="5"/>
      <c r="P958" s="6"/>
    </row>
    <row r="959" spans="1:16" hidden="1" x14ac:dyDescent="0.3">
      <c r="A959" s="1"/>
      <c r="B959" s="1"/>
      <c r="C959" s="1"/>
      <c r="D959" s="1"/>
      <c r="E959" s="1"/>
      <c r="F959" s="1" t="s">
        <v>887</v>
      </c>
      <c r="G959" s="1"/>
      <c r="H959" s="1"/>
      <c r="I959" s="1"/>
      <c r="J959" s="4">
        <v>0</v>
      </c>
      <c r="K959" s="5"/>
      <c r="L959" s="4">
        <v>0</v>
      </c>
      <c r="M959" s="29"/>
      <c r="N959" s="4">
        <f>ROUND((J959-L959),5)</f>
        <v>0</v>
      </c>
      <c r="O959" s="5"/>
      <c r="P959" s="6">
        <f>ROUND(IF(L959=0, IF(J959=0, 0, 1), J959/L959),5)</f>
        <v>0</v>
      </c>
    </row>
    <row r="960" spans="1:16" ht="15" hidden="1" thickBot="1" x14ac:dyDescent="0.35">
      <c r="A960" s="1"/>
      <c r="B960" s="1"/>
      <c r="C960" s="1"/>
      <c r="D960" s="1"/>
      <c r="E960" s="1"/>
      <c r="F960" s="1" t="s">
        <v>888</v>
      </c>
      <c r="G960" s="1"/>
      <c r="H960" s="1"/>
      <c r="I960" s="1"/>
      <c r="J960" s="7">
        <v>0</v>
      </c>
      <c r="K960" s="5"/>
      <c r="L960" s="7">
        <v>0</v>
      </c>
      <c r="M960" s="29"/>
      <c r="N960" s="7">
        <f>ROUND((J960-L960),5)</f>
        <v>0</v>
      </c>
      <c r="O960" s="5"/>
      <c r="P960" s="8">
        <f>ROUND(IF(L960=0, IF(J960=0, 0, 1), J960/L960),5)</f>
        <v>0</v>
      </c>
    </row>
    <row r="961" spans="1:16" x14ac:dyDescent="0.3">
      <c r="A961" s="1"/>
      <c r="B961" s="1"/>
      <c r="C961" s="1"/>
      <c r="D961" s="1"/>
      <c r="E961" s="1" t="s">
        <v>889</v>
      </c>
      <c r="F961" s="1"/>
      <c r="G961" s="1"/>
      <c r="H961" s="1"/>
      <c r="I961" s="1"/>
      <c r="J961" s="4">
        <f>ROUND(SUM(J958:J960),5)</f>
        <v>0</v>
      </c>
      <c r="K961" s="5"/>
      <c r="L961" s="4">
        <f>ROUND(SUM(L958:L960),5)</f>
        <v>0</v>
      </c>
      <c r="M961" s="36">
        <f>ROUND(SUM(M958:M960),5)</f>
        <v>0</v>
      </c>
      <c r="N961" s="4">
        <f>ROUND((J961-L961),5)</f>
        <v>0</v>
      </c>
      <c r="O961" s="5"/>
      <c r="P961" s="6">
        <f>ROUND(IF(L961=0, IF(J961=0, 0, 1), J961/L961),5)</f>
        <v>0</v>
      </c>
    </row>
    <row r="962" spans="1:16" hidden="1" x14ac:dyDescent="0.3">
      <c r="A962" s="1"/>
      <c r="B962" s="1"/>
      <c r="C962" s="1"/>
      <c r="D962" s="1"/>
      <c r="E962" s="1" t="s">
        <v>890</v>
      </c>
      <c r="F962" s="1"/>
      <c r="G962" s="1"/>
      <c r="H962" s="1"/>
      <c r="I962" s="1"/>
      <c r="J962" s="4"/>
      <c r="K962" s="5"/>
      <c r="L962" s="4"/>
      <c r="M962" s="29"/>
      <c r="N962" s="4"/>
      <c r="O962" s="5"/>
      <c r="P962" s="6"/>
    </row>
    <row r="963" spans="1:16" hidden="1" x14ac:dyDescent="0.3">
      <c r="A963" s="1"/>
      <c r="B963" s="1"/>
      <c r="C963" s="1"/>
      <c r="D963" s="1"/>
      <c r="E963" s="1"/>
      <c r="F963" s="1" t="s">
        <v>815</v>
      </c>
      <c r="G963" s="1"/>
      <c r="H963" s="1"/>
      <c r="I963" s="1"/>
      <c r="J963" s="4">
        <v>0</v>
      </c>
      <c r="K963" s="5"/>
      <c r="L963" s="4">
        <v>0</v>
      </c>
      <c r="M963" s="29"/>
      <c r="N963" s="4">
        <f t="shared" ref="N963:N982" si="134">ROUND((J963-L963),5)</f>
        <v>0</v>
      </c>
      <c r="O963" s="5"/>
      <c r="P963" s="6">
        <f t="shared" ref="P963:P982" si="135">ROUND(IF(L963=0, IF(J963=0, 0, 1), J963/L963),5)</f>
        <v>0</v>
      </c>
    </row>
    <row r="964" spans="1:16" hidden="1" x14ac:dyDescent="0.3">
      <c r="A964" s="1"/>
      <c r="B964" s="1"/>
      <c r="C964" s="1"/>
      <c r="D964" s="1"/>
      <c r="E964" s="1"/>
      <c r="F964" s="1" t="s">
        <v>891</v>
      </c>
      <c r="G964" s="1"/>
      <c r="H964" s="1"/>
      <c r="I964" s="1"/>
      <c r="J964" s="4">
        <v>0</v>
      </c>
      <c r="K964" s="5"/>
      <c r="L964" s="4">
        <v>0</v>
      </c>
      <c r="M964" s="29"/>
      <c r="N964" s="4">
        <f t="shared" si="134"/>
        <v>0</v>
      </c>
      <c r="O964" s="5"/>
      <c r="P964" s="6">
        <f t="shared" si="135"/>
        <v>0</v>
      </c>
    </row>
    <row r="965" spans="1:16" hidden="1" x14ac:dyDescent="0.3">
      <c r="A965" s="1"/>
      <c r="B965" s="1"/>
      <c r="C965" s="1"/>
      <c r="D965" s="1"/>
      <c r="E965" s="1"/>
      <c r="F965" s="1" t="s">
        <v>892</v>
      </c>
      <c r="G965" s="1"/>
      <c r="H965" s="1"/>
      <c r="I965" s="1"/>
      <c r="J965" s="4">
        <v>0</v>
      </c>
      <c r="K965" s="5"/>
      <c r="L965" s="4">
        <v>0</v>
      </c>
      <c r="M965" s="29"/>
      <c r="N965" s="4">
        <f t="shared" si="134"/>
        <v>0</v>
      </c>
      <c r="O965" s="5"/>
      <c r="P965" s="6">
        <f t="shared" si="135"/>
        <v>0</v>
      </c>
    </row>
    <row r="966" spans="1:16" hidden="1" x14ac:dyDescent="0.3">
      <c r="A966" s="1"/>
      <c r="B966" s="1"/>
      <c r="C966" s="1"/>
      <c r="D966" s="1"/>
      <c r="E966" s="1"/>
      <c r="F966" s="1" t="s">
        <v>893</v>
      </c>
      <c r="G966" s="1"/>
      <c r="H966" s="1"/>
      <c r="I966" s="1"/>
      <c r="J966" s="4">
        <v>0</v>
      </c>
      <c r="K966" s="5"/>
      <c r="L966" s="4">
        <v>0</v>
      </c>
      <c r="M966" s="29"/>
      <c r="N966" s="4">
        <f t="shared" si="134"/>
        <v>0</v>
      </c>
      <c r="O966" s="5"/>
      <c r="P966" s="6">
        <f t="shared" si="135"/>
        <v>0</v>
      </c>
    </row>
    <row r="967" spans="1:16" hidden="1" x14ac:dyDescent="0.3">
      <c r="A967" s="1"/>
      <c r="B967" s="1"/>
      <c r="C967" s="1"/>
      <c r="D967" s="1"/>
      <c r="E967" s="1"/>
      <c r="F967" s="1" t="s">
        <v>894</v>
      </c>
      <c r="G967" s="1"/>
      <c r="H967" s="1"/>
      <c r="I967" s="1"/>
      <c r="J967" s="4">
        <v>0</v>
      </c>
      <c r="K967" s="5"/>
      <c r="L967" s="4">
        <v>0</v>
      </c>
      <c r="M967" s="29"/>
      <c r="N967" s="4">
        <f t="shared" si="134"/>
        <v>0</v>
      </c>
      <c r="O967" s="5"/>
      <c r="P967" s="6">
        <f t="shared" si="135"/>
        <v>0</v>
      </c>
    </row>
    <row r="968" spans="1:16" hidden="1" x14ac:dyDescent="0.3">
      <c r="A968" s="1"/>
      <c r="B968" s="1"/>
      <c r="C968" s="1"/>
      <c r="D968" s="1"/>
      <c r="E968" s="1"/>
      <c r="F968" s="1" t="s">
        <v>895</v>
      </c>
      <c r="G968" s="1"/>
      <c r="H968" s="1"/>
      <c r="I968" s="1"/>
      <c r="J968" s="4">
        <v>0</v>
      </c>
      <c r="K968" s="5"/>
      <c r="L968" s="4">
        <v>0</v>
      </c>
      <c r="M968" s="29"/>
      <c r="N968" s="4">
        <f t="shared" si="134"/>
        <v>0</v>
      </c>
      <c r="O968" s="5"/>
      <c r="P968" s="6">
        <f t="shared" si="135"/>
        <v>0</v>
      </c>
    </row>
    <row r="969" spans="1:16" ht="15" hidden="1" thickBot="1" x14ac:dyDescent="0.35">
      <c r="A969" s="1"/>
      <c r="B969" s="1"/>
      <c r="C969" s="1"/>
      <c r="D969" s="1"/>
      <c r="E969" s="1"/>
      <c r="F969" s="1" t="s">
        <v>896</v>
      </c>
      <c r="G969" s="1"/>
      <c r="H969" s="1"/>
      <c r="I969" s="1"/>
      <c r="J969" s="7">
        <v>0</v>
      </c>
      <c r="K969" s="5"/>
      <c r="L969" s="7">
        <v>0</v>
      </c>
      <c r="M969" s="29"/>
      <c r="N969" s="7">
        <f t="shared" si="134"/>
        <v>0</v>
      </c>
      <c r="O969" s="5"/>
      <c r="P969" s="8">
        <f t="shared" si="135"/>
        <v>0</v>
      </c>
    </row>
    <row r="970" spans="1:16" x14ac:dyDescent="0.3">
      <c r="A970" s="1"/>
      <c r="B970" s="1"/>
      <c r="C970" s="1"/>
      <c r="D970" s="1"/>
      <c r="E970" s="1" t="s">
        <v>897</v>
      </c>
      <c r="F970" s="1"/>
      <c r="G970" s="1"/>
      <c r="H970" s="1"/>
      <c r="I970" s="1"/>
      <c r="J970" s="4">
        <f>ROUND(SUM(J962:J969),5)</f>
        <v>0</v>
      </c>
      <c r="K970" s="5"/>
      <c r="L970" s="4">
        <f>ROUND(SUM(L962:L969),5)</f>
        <v>0</v>
      </c>
      <c r="M970" s="36">
        <f>ROUND(SUM(M962:M969),5)</f>
        <v>0</v>
      </c>
      <c r="N970" s="4">
        <f t="shared" si="134"/>
        <v>0</v>
      </c>
      <c r="O970" s="5"/>
      <c r="P970" s="6">
        <f t="shared" si="135"/>
        <v>0</v>
      </c>
    </row>
    <row r="971" spans="1:16" hidden="1" x14ac:dyDescent="0.3">
      <c r="A971" s="1"/>
      <c r="B971" s="1"/>
      <c r="C971" s="1"/>
      <c r="D971" s="1"/>
      <c r="E971" s="1" t="s">
        <v>898</v>
      </c>
      <c r="F971" s="1"/>
      <c r="G971" s="1"/>
      <c r="H971" s="1"/>
      <c r="I971" s="1"/>
      <c r="J971" s="4">
        <v>0</v>
      </c>
      <c r="K971" s="5"/>
      <c r="L971" s="4">
        <v>0</v>
      </c>
      <c r="M971" s="29"/>
      <c r="N971" s="4">
        <f t="shared" si="134"/>
        <v>0</v>
      </c>
      <c r="O971" s="5"/>
      <c r="P971" s="6">
        <f t="shared" si="135"/>
        <v>0</v>
      </c>
    </row>
    <row r="972" spans="1:16" hidden="1" x14ac:dyDescent="0.3">
      <c r="A972" s="1"/>
      <c r="B972" s="1"/>
      <c r="C972" s="1"/>
      <c r="D972" s="1"/>
      <c r="E972" s="1" t="s">
        <v>851</v>
      </c>
      <c r="F972" s="1"/>
      <c r="G972" s="1"/>
      <c r="H972" s="1"/>
      <c r="I972" s="1"/>
      <c r="J972" s="4">
        <v>0</v>
      </c>
      <c r="K972" s="5"/>
      <c r="L972" s="4">
        <v>0</v>
      </c>
      <c r="M972" s="29"/>
      <c r="N972" s="4">
        <f t="shared" si="134"/>
        <v>0</v>
      </c>
      <c r="O972" s="5"/>
      <c r="P972" s="6">
        <f t="shared" si="135"/>
        <v>0</v>
      </c>
    </row>
    <row r="973" spans="1:16" hidden="1" x14ac:dyDescent="0.3">
      <c r="A973" s="1"/>
      <c r="B973" s="1"/>
      <c r="C973" s="1"/>
      <c r="D973" s="1"/>
      <c r="E973" s="1" t="s">
        <v>899</v>
      </c>
      <c r="F973" s="1"/>
      <c r="G973" s="1"/>
      <c r="H973" s="1"/>
      <c r="I973" s="1"/>
      <c r="J973" s="4">
        <v>0</v>
      </c>
      <c r="K973" s="5"/>
      <c r="L973" s="4">
        <v>0</v>
      </c>
      <c r="M973" s="29"/>
      <c r="N973" s="4">
        <f t="shared" si="134"/>
        <v>0</v>
      </c>
      <c r="O973" s="5"/>
      <c r="P973" s="6">
        <f t="shared" si="135"/>
        <v>0</v>
      </c>
    </row>
    <row r="974" spans="1:16" hidden="1" x14ac:dyDescent="0.3">
      <c r="A974" s="1"/>
      <c r="B974" s="1"/>
      <c r="C974" s="1"/>
      <c r="D974" s="1"/>
      <c r="E974" s="1" t="s">
        <v>900</v>
      </c>
      <c r="F974" s="1"/>
      <c r="G974" s="1"/>
      <c r="H974" s="1"/>
      <c r="I974" s="1"/>
      <c r="J974" s="4">
        <v>0</v>
      </c>
      <c r="K974" s="5"/>
      <c r="L974" s="4">
        <v>0</v>
      </c>
      <c r="M974" s="29"/>
      <c r="N974" s="4">
        <f t="shared" si="134"/>
        <v>0</v>
      </c>
      <c r="O974" s="5"/>
      <c r="P974" s="6">
        <f t="shared" si="135"/>
        <v>0</v>
      </c>
    </row>
    <row r="975" spans="1:16" hidden="1" x14ac:dyDescent="0.3">
      <c r="A975" s="1"/>
      <c r="B975" s="1"/>
      <c r="C975" s="1"/>
      <c r="D975" s="1"/>
      <c r="E975" s="1" t="s">
        <v>901</v>
      </c>
      <c r="F975" s="1"/>
      <c r="G975" s="1"/>
      <c r="H975" s="1"/>
      <c r="I975" s="1"/>
      <c r="J975" s="4">
        <v>0</v>
      </c>
      <c r="K975" s="5"/>
      <c r="L975" s="4">
        <v>0</v>
      </c>
      <c r="M975" s="29"/>
      <c r="N975" s="4">
        <f t="shared" si="134"/>
        <v>0</v>
      </c>
      <c r="O975" s="5"/>
      <c r="P975" s="6">
        <f t="shared" si="135"/>
        <v>0</v>
      </c>
    </row>
    <row r="976" spans="1:16" hidden="1" x14ac:dyDescent="0.3">
      <c r="A976" s="1"/>
      <c r="B976" s="1"/>
      <c r="C976" s="1"/>
      <c r="D976" s="1"/>
      <c r="E976" s="1" t="s">
        <v>902</v>
      </c>
      <c r="F976" s="1"/>
      <c r="G976" s="1"/>
      <c r="H976" s="1"/>
      <c r="I976" s="1"/>
      <c r="J976" s="4">
        <v>0</v>
      </c>
      <c r="K976" s="5"/>
      <c r="L976" s="4">
        <v>0</v>
      </c>
      <c r="M976" s="29"/>
      <c r="N976" s="4">
        <f t="shared" si="134"/>
        <v>0</v>
      </c>
      <c r="O976" s="5"/>
      <c r="P976" s="6">
        <f t="shared" si="135"/>
        <v>0</v>
      </c>
    </row>
    <row r="977" spans="1:16" hidden="1" x14ac:dyDescent="0.3">
      <c r="A977" s="1"/>
      <c r="B977" s="1"/>
      <c r="C977" s="1"/>
      <c r="D977" s="1"/>
      <c r="E977" s="1" t="s">
        <v>903</v>
      </c>
      <c r="F977" s="1"/>
      <c r="G977" s="1"/>
      <c r="H977" s="1"/>
      <c r="I977" s="1"/>
      <c r="J977" s="4">
        <v>0</v>
      </c>
      <c r="K977" s="5"/>
      <c r="L977" s="4">
        <v>0</v>
      </c>
      <c r="M977" s="29"/>
      <c r="N977" s="4">
        <f t="shared" si="134"/>
        <v>0</v>
      </c>
      <c r="O977" s="5"/>
      <c r="P977" s="6">
        <f t="shared" si="135"/>
        <v>0</v>
      </c>
    </row>
    <row r="978" spans="1:16" hidden="1" x14ac:dyDescent="0.3">
      <c r="A978" s="1"/>
      <c r="B978" s="1"/>
      <c r="C978" s="1"/>
      <c r="D978" s="1"/>
      <c r="E978" s="1" t="s">
        <v>904</v>
      </c>
      <c r="F978" s="1"/>
      <c r="G978" s="1"/>
      <c r="H978" s="1"/>
      <c r="I978" s="1"/>
      <c r="J978" s="4">
        <v>0</v>
      </c>
      <c r="K978" s="5"/>
      <c r="L978" s="4">
        <v>0</v>
      </c>
      <c r="M978" s="29"/>
      <c r="N978" s="4">
        <f t="shared" si="134"/>
        <v>0</v>
      </c>
      <c r="O978" s="5"/>
      <c r="P978" s="6">
        <f t="shared" si="135"/>
        <v>0</v>
      </c>
    </row>
    <row r="979" spans="1:16" hidden="1" x14ac:dyDescent="0.3">
      <c r="A979" s="1"/>
      <c r="B979" s="1"/>
      <c r="C979" s="1"/>
      <c r="D979" s="1"/>
      <c r="E979" s="1" t="s">
        <v>905</v>
      </c>
      <c r="F979" s="1"/>
      <c r="G979" s="1"/>
      <c r="H979" s="1"/>
      <c r="I979" s="1"/>
      <c r="J979" s="4">
        <v>0</v>
      </c>
      <c r="K979" s="5"/>
      <c r="L979" s="4">
        <v>0</v>
      </c>
      <c r="M979" s="29"/>
      <c r="N979" s="4">
        <f t="shared" si="134"/>
        <v>0</v>
      </c>
      <c r="O979" s="5"/>
      <c r="P979" s="6">
        <f t="shared" si="135"/>
        <v>0</v>
      </c>
    </row>
    <row r="980" spans="1:16" hidden="1" x14ac:dyDescent="0.3">
      <c r="A980" s="1"/>
      <c r="B980" s="1"/>
      <c r="C980" s="1"/>
      <c r="D980" s="1"/>
      <c r="E980" s="1" t="s">
        <v>906</v>
      </c>
      <c r="F980" s="1"/>
      <c r="G980" s="1"/>
      <c r="H980" s="1"/>
      <c r="I980" s="1"/>
      <c r="J980" s="4">
        <v>0</v>
      </c>
      <c r="K980" s="5"/>
      <c r="L980" s="4">
        <v>0</v>
      </c>
      <c r="M980" s="29"/>
      <c r="N980" s="4">
        <f t="shared" si="134"/>
        <v>0</v>
      </c>
      <c r="O980" s="5"/>
      <c r="P980" s="6">
        <f t="shared" si="135"/>
        <v>0</v>
      </c>
    </row>
    <row r="981" spans="1:16" hidden="1" x14ac:dyDescent="0.3">
      <c r="A981" s="1"/>
      <c r="B981" s="1"/>
      <c r="C981" s="1"/>
      <c r="D981" s="1"/>
      <c r="E981" s="1" t="s">
        <v>907</v>
      </c>
      <c r="F981" s="1"/>
      <c r="G981" s="1"/>
      <c r="H981" s="1"/>
      <c r="I981" s="1"/>
      <c r="J981" s="4">
        <v>0</v>
      </c>
      <c r="K981" s="5"/>
      <c r="L981" s="4">
        <v>0</v>
      </c>
      <c r="M981" s="29"/>
      <c r="N981" s="4">
        <f t="shared" si="134"/>
        <v>0</v>
      </c>
      <c r="O981" s="5"/>
      <c r="P981" s="6">
        <f t="shared" si="135"/>
        <v>0</v>
      </c>
    </row>
    <row r="982" spans="1:16" hidden="1" x14ac:dyDescent="0.3">
      <c r="A982" s="1"/>
      <c r="B982" s="1"/>
      <c r="C982" s="1"/>
      <c r="D982" s="1"/>
      <c r="E982" s="1" t="s">
        <v>908</v>
      </c>
      <c r="F982" s="1"/>
      <c r="G982" s="1"/>
      <c r="H982" s="1"/>
      <c r="I982" s="1"/>
      <c r="J982" s="4">
        <v>0</v>
      </c>
      <c r="K982" s="5"/>
      <c r="L982" s="4">
        <v>0</v>
      </c>
      <c r="M982" s="29"/>
      <c r="N982" s="4">
        <f t="shared" si="134"/>
        <v>0</v>
      </c>
      <c r="O982" s="5"/>
      <c r="P982" s="6">
        <f t="shared" si="135"/>
        <v>0</v>
      </c>
    </row>
    <row r="983" spans="1:16" hidden="1" x14ac:dyDescent="0.3">
      <c r="A983" s="1"/>
      <c r="B983" s="1"/>
      <c r="C983" s="1"/>
      <c r="D983" s="1"/>
      <c r="E983" s="1" t="s">
        <v>909</v>
      </c>
      <c r="F983" s="1"/>
      <c r="G983" s="1"/>
      <c r="H983" s="1"/>
      <c r="I983" s="1"/>
      <c r="J983" s="4"/>
      <c r="K983" s="5"/>
      <c r="L983" s="4"/>
      <c r="M983" s="29"/>
      <c r="N983" s="4"/>
      <c r="O983" s="5"/>
      <c r="P983" s="6"/>
    </row>
    <row r="984" spans="1:16" hidden="1" x14ac:dyDescent="0.3">
      <c r="A984" s="1"/>
      <c r="B984" s="1"/>
      <c r="C984" s="1"/>
      <c r="D984" s="1"/>
      <c r="E984" s="1"/>
      <c r="F984" s="1" t="s">
        <v>910</v>
      </c>
      <c r="G984" s="1"/>
      <c r="H984" s="1"/>
      <c r="I984" s="1"/>
      <c r="J984" s="4">
        <v>0</v>
      </c>
      <c r="K984" s="5"/>
      <c r="L984" s="4">
        <v>0</v>
      </c>
      <c r="M984" s="29"/>
      <c r="N984" s="4">
        <f t="shared" ref="N984:N994" si="136">ROUND((J984-L984),5)</f>
        <v>0</v>
      </c>
      <c r="O984" s="5"/>
      <c r="P984" s="6">
        <f t="shared" ref="P984:P994" si="137">ROUND(IF(L984=0, IF(J984=0, 0, 1), J984/L984),5)</f>
        <v>0</v>
      </c>
    </row>
    <row r="985" spans="1:16" hidden="1" x14ac:dyDescent="0.3">
      <c r="A985" s="1"/>
      <c r="B985" s="1"/>
      <c r="C985" s="1"/>
      <c r="D985" s="1"/>
      <c r="E985" s="1"/>
      <c r="F985" s="1" t="s">
        <v>911</v>
      </c>
      <c r="G985" s="1"/>
      <c r="H985" s="1"/>
      <c r="I985" s="1"/>
      <c r="J985" s="4">
        <v>0</v>
      </c>
      <c r="K985" s="5"/>
      <c r="L985" s="4">
        <v>0</v>
      </c>
      <c r="M985" s="29"/>
      <c r="N985" s="4">
        <f t="shared" si="136"/>
        <v>0</v>
      </c>
      <c r="O985" s="5"/>
      <c r="P985" s="6">
        <f t="shared" si="137"/>
        <v>0</v>
      </c>
    </row>
    <row r="986" spans="1:16" hidden="1" x14ac:dyDescent="0.3">
      <c r="A986" s="1"/>
      <c r="B986" s="1"/>
      <c r="C986" s="1"/>
      <c r="D986" s="1"/>
      <c r="E986" s="1"/>
      <c r="F986" s="1" t="s">
        <v>912</v>
      </c>
      <c r="G986" s="1"/>
      <c r="H986" s="1"/>
      <c r="I986" s="1"/>
      <c r="J986" s="4">
        <v>0</v>
      </c>
      <c r="K986" s="5"/>
      <c r="L986" s="4">
        <v>0</v>
      </c>
      <c r="M986" s="29"/>
      <c r="N986" s="4">
        <f t="shared" si="136"/>
        <v>0</v>
      </c>
      <c r="O986" s="5"/>
      <c r="P986" s="6">
        <f t="shared" si="137"/>
        <v>0</v>
      </c>
    </row>
    <row r="987" spans="1:16" ht="15" hidden="1" thickBot="1" x14ac:dyDescent="0.35">
      <c r="A987" s="1"/>
      <c r="B987" s="1"/>
      <c r="C987" s="1"/>
      <c r="D987" s="1"/>
      <c r="E987" s="1"/>
      <c r="F987" s="1" t="s">
        <v>913</v>
      </c>
      <c r="G987" s="1"/>
      <c r="H987" s="1"/>
      <c r="I987" s="1"/>
      <c r="J987" s="7">
        <v>0</v>
      </c>
      <c r="K987" s="5"/>
      <c r="L987" s="7">
        <v>0</v>
      </c>
      <c r="M987" s="29"/>
      <c r="N987" s="7">
        <f t="shared" si="136"/>
        <v>0</v>
      </c>
      <c r="O987" s="5"/>
      <c r="P987" s="8">
        <f t="shared" si="137"/>
        <v>0</v>
      </c>
    </row>
    <row r="988" spans="1:16" x14ac:dyDescent="0.3">
      <c r="A988" s="1"/>
      <c r="B988" s="1"/>
      <c r="C988" s="1"/>
      <c r="D988" s="1"/>
      <c r="E988" s="1" t="s">
        <v>914</v>
      </c>
      <c r="F988" s="1"/>
      <c r="G988" s="1"/>
      <c r="H988" s="1"/>
      <c r="I988" s="1"/>
      <c r="J988" s="4">
        <f>ROUND(SUM(J983:J987),5)</f>
        <v>0</v>
      </c>
      <c r="K988" s="5"/>
      <c r="L988" s="4">
        <f>ROUND(SUM(L983:L987),5)</f>
        <v>0</v>
      </c>
      <c r="M988" s="36">
        <f>ROUND(SUM(M983:M987),5)</f>
        <v>0</v>
      </c>
      <c r="N988" s="4">
        <f t="shared" si="136"/>
        <v>0</v>
      </c>
      <c r="O988" s="5"/>
      <c r="P988" s="6">
        <f t="shared" si="137"/>
        <v>0</v>
      </c>
    </row>
    <row r="989" spans="1:16" hidden="1" x14ac:dyDescent="0.3">
      <c r="A989" s="1"/>
      <c r="B989" s="1"/>
      <c r="C989" s="1"/>
      <c r="D989" s="1"/>
      <c r="E989" s="1" t="s">
        <v>915</v>
      </c>
      <c r="F989" s="1"/>
      <c r="G989" s="1"/>
      <c r="H989" s="1"/>
      <c r="I989" s="1"/>
      <c r="J989" s="4">
        <v>0</v>
      </c>
      <c r="K989" s="5"/>
      <c r="L989" s="4">
        <v>0</v>
      </c>
      <c r="M989" s="29"/>
      <c r="N989" s="4">
        <f t="shared" si="136"/>
        <v>0</v>
      </c>
      <c r="O989" s="5"/>
      <c r="P989" s="6">
        <f t="shared" si="137"/>
        <v>0</v>
      </c>
    </row>
    <row r="990" spans="1:16" hidden="1" x14ac:dyDescent="0.3">
      <c r="A990" s="1"/>
      <c r="B990" s="1"/>
      <c r="C990" s="1"/>
      <c r="D990" s="1"/>
      <c r="E990" s="1" t="s">
        <v>916</v>
      </c>
      <c r="F990" s="1"/>
      <c r="G990" s="1"/>
      <c r="H990" s="1"/>
      <c r="I990" s="1"/>
      <c r="J990" s="4">
        <v>0</v>
      </c>
      <c r="K990" s="5"/>
      <c r="L990" s="4">
        <v>0</v>
      </c>
      <c r="M990" s="29"/>
      <c r="N990" s="4">
        <f t="shared" si="136"/>
        <v>0</v>
      </c>
      <c r="O990" s="5"/>
      <c r="P990" s="6">
        <f t="shared" si="137"/>
        <v>0</v>
      </c>
    </row>
    <row r="991" spans="1:16" hidden="1" x14ac:dyDescent="0.3">
      <c r="A991" s="1"/>
      <c r="B991" s="1"/>
      <c r="C991" s="1"/>
      <c r="D991" s="1"/>
      <c r="E991" s="1" t="s">
        <v>917</v>
      </c>
      <c r="F991" s="1"/>
      <c r="G991" s="1"/>
      <c r="H991" s="1"/>
      <c r="I991" s="1"/>
      <c r="J991" s="4">
        <v>0</v>
      </c>
      <c r="K991" s="5"/>
      <c r="L991" s="4">
        <v>0</v>
      </c>
      <c r="M991" s="29"/>
      <c r="N991" s="4">
        <f t="shared" si="136"/>
        <v>0</v>
      </c>
      <c r="O991" s="5"/>
      <c r="P991" s="6">
        <f t="shared" si="137"/>
        <v>0</v>
      </c>
    </row>
    <row r="992" spans="1:16" hidden="1" x14ac:dyDescent="0.3">
      <c r="A992" s="1"/>
      <c r="B992" s="1"/>
      <c r="C992" s="1"/>
      <c r="D992" s="1"/>
      <c r="E992" s="1" t="s">
        <v>918</v>
      </c>
      <c r="F992" s="1"/>
      <c r="G992" s="1"/>
      <c r="H992" s="1"/>
      <c r="I992" s="1"/>
      <c r="J992" s="4">
        <v>0</v>
      </c>
      <c r="K992" s="5"/>
      <c r="L992" s="4">
        <v>0</v>
      </c>
      <c r="M992" s="29"/>
      <c r="N992" s="4">
        <f t="shared" si="136"/>
        <v>0</v>
      </c>
      <c r="O992" s="5"/>
      <c r="P992" s="6">
        <f t="shared" si="137"/>
        <v>0</v>
      </c>
    </row>
    <row r="993" spans="1:16" hidden="1" x14ac:dyDescent="0.3">
      <c r="A993" s="1"/>
      <c r="B993" s="1"/>
      <c r="C993" s="1"/>
      <c r="D993" s="1"/>
      <c r="E993" s="1" t="s">
        <v>919</v>
      </c>
      <c r="F993" s="1"/>
      <c r="G993" s="1"/>
      <c r="H993" s="1"/>
      <c r="I993" s="1"/>
      <c r="J993" s="4">
        <v>0</v>
      </c>
      <c r="K993" s="5"/>
      <c r="L993" s="4">
        <v>0</v>
      </c>
      <c r="M993" s="29"/>
      <c r="N993" s="4">
        <f t="shared" si="136"/>
        <v>0</v>
      </c>
      <c r="O993" s="5"/>
      <c r="P993" s="6">
        <f t="shared" si="137"/>
        <v>0</v>
      </c>
    </row>
    <row r="994" spans="1:16" hidden="1" x14ac:dyDescent="0.3">
      <c r="A994" s="1"/>
      <c r="B994" s="1"/>
      <c r="C994" s="1"/>
      <c r="D994" s="1"/>
      <c r="E994" s="1" t="s">
        <v>834</v>
      </c>
      <c r="F994" s="1"/>
      <c r="G994" s="1"/>
      <c r="H994" s="1"/>
      <c r="I994" s="1"/>
      <c r="J994" s="4">
        <v>0</v>
      </c>
      <c r="K994" s="5"/>
      <c r="L994" s="4">
        <v>0</v>
      </c>
      <c r="M994" s="29"/>
      <c r="N994" s="4">
        <f t="shared" si="136"/>
        <v>0</v>
      </c>
      <c r="O994" s="5"/>
      <c r="P994" s="6">
        <f t="shared" si="137"/>
        <v>0</v>
      </c>
    </row>
    <row r="995" spans="1:16" hidden="1" x14ac:dyDescent="0.3">
      <c r="A995" s="1"/>
      <c r="B995" s="1"/>
      <c r="C995" s="1"/>
      <c r="D995" s="1"/>
      <c r="E995" s="1" t="s">
        <v>920</v>
      </c>
      <c r="F995" s="1"/>
      <c r="G995" s="1"/>
      <c r="H995" s="1"/>
      <c r="I995" s="1"/>
      <c r="J995" s="4"/>
      <c r="K995" s="5"/>
      <c r="L995" s="4"/>
      <c r="M995" s="29"/>
      <c r="N995" s="4"/>
      <c r="O995" s="5"/>
      <c r="P995" s="6"/>
    </row>
    <row r="996" spans="1:16" hidden="1" x14ac:dyDescent="0.3">
      <c r="A996" s="1"/>
      <c r="B996" s="1"/>
      <c r="C996" s="1"/>
      <c r="D996" s="1"/>
      <c r="E996" s="1"/>
      <c r="F996" s="1" t="s">
        <v>921</v>
      </c>
      <c r="G996" s="1"/>
      <c r="H996" s="1"/>
      <c r="I996" s="1"/>
      <c r="J996" s="4">
        <v>0</v>
      </c>
      <c r="K996" s="5"/>
      <c r="L996" s="4">
        <v>0</v>
      </c>
      <c r="M996" s="29"/>
      <c r="N996" s="4">
        <f>ROUND((J996-L996),5)</f>
        <v>0</v>
      </c>
      <c r="O996" s="5"/>
      <c r="P996" s="6">
        <f>ROUND(IF(L996=0, IF(J996=0, 0, 1), J996/L996),5)</f>
        <v>0</v>
      </c>
    </row>
    <row r="997" spans="1:16" hidden="1" x14ac:dyDescent="0.3">
      <c r="A997" s="1"/>
      <c r="B997" s="1"/>
      <c r="C997" s="1"/>
      <c r="D997" s="1"/>
      <c r="E997" s="1"/>
      <c r="F997" s="1" t="s">
        <v>922</v>
      </c>
      <c r="G997" s="1"/>
      <c r="H997" s="1"/>
      <c r="I997" s="1"/>
      <c r="J997" s="4">
        <v>0</v>
      </c>
      <c r="K997" s="5"/>
      <c r="L997" s="4">
        <v>0</v>
      </c>
      <c r="M997" s="29"/>
      <c r="N997" s="4">
        <f>ROUND((J997-L997),5)</f>
        <v>0</v>
      </c>
      <c r="O997" s="5"/>
      <c r="P997" s="6">
        <f>ROUND(IF(L997=0, IF(J997=0, 0, 1), J997/L997),5)</f>
        <v>0</v>
      </c>
    </row>
    <row r="998" spans="1:16" ht="15" hidden="1" thickBot="1" x14ac:dyDescent="0.35">
      <c r="A998" s="1"/>
      <c r="B998" s="1"/>
      <c r="C998" s="1"/>
      <c r="D998" s="1"/>
      <c r="E998" s="1"/>
      <c r="F998" s="1" t="s">
        <v>923</v>
      </c>
      <c r="G998" s="1"/>
      <c r="H998" s="1"/>
      <c r="I998" s="1"/>
      <c r="J998" s="7">
        <v>0</v>
      </c>
      <c r="K998" s="5"/>
      <c r="L998" s="7">
        <v>0</v>
      </c>
      <c r="M998" s="29"/>
      <c r="N998" s="7">
        <f>ROUND((J998-L998),5)</f>
        <v>0</v>
      </c>
      <c r="O998" s="5"/>
      <c r="P998" s="8">
        <f>ROUND(IF(L998=0, IF(J998=0, 0, 1), J998/L998),5)</f>
        <v>0</v>
      </c>
    </row>
    <row r="999" spans="1:16" x14ac:dyDescent="0.3">
      <c r="A999" s="1"/>
      <c r="B999" s="1"/>
      <c r="C999" s="1"/>
      <c r="D999" s="1"/>
      <c r="E999" s="1" t="s">
        <v>924</v>
      </c>
      <c r="F999" s="1"/>
      <c r="G999" s="1"/>
      <c r="H999" s="1"/>
      <c r="I999" s="1"/>
      <c r="J999" s="4">
        <f>ROUND(SUM(J995:J998),5)</f>
        <v>0</v>
      </c>
      <c r="K999" s="5"/>
      <c r="L999" s="4">
        <f>ROUND(SUM(L995:L998),5)</f>
        <v>0</v>
      </c>
      <c r="M999" s="36">
        <f>ROUND(SUM(M995:M998),5)</f>
        <v>0</v>
      </c>
      <c r="N999" s="4">
        <f>ROUND((J999-L999),5)</f>
        <v>0</v>
      </c>
      <c r="O999" s="5"/>
      <c r="P999" s="6">
        <f>ROUND(IF(L999=0, IF(J999=0, 0, 1), J999/L999),5)</f>
        <v>0</v>
      </c>
    </row>
    <row r="1000" spans="1:16" hidden="1" x14ac:dyDescent="0.3">
      <c r="A1000" s="1"/>
      <c r="B1000" s="1"/>
      <c r="C1000" s="1"/>
      <c r="D1000" s="1"/>
      <c r="E1000" s="1" t="s">
        <v>925</v>
      </c>
      <c r="F1000" s="1"/>
      <c r="G1000" s="1"/>
      <c r="H1000" s="1"/>
      <c r="I1000" s="1"/>
      <c r="J1000" s="4"/>
      <c r="K1000" s="5"/>
      <c r="L1000" s="4"/>
      <c r="M1000" s="29"/>
      <c r="N1000" s="4"/>
      <c r="O1000" s="5"/>
      <c r="P1000" s="6"/>
    </row>
    <row r="1001" spans="1:16" hidden="1" x14ac:dyDescent="0.3">
      <c r="A1001" s="1"/>
      <c r="B1001" s="1"/>
      <c r="C1001" s="1"/>
      <c r="D1001" s="1"/>
      <c r="E1001" s="1"/>
      <c r="F1001" s="1" t="s">
        <v>926</v>
      </c>
      <c r="G1001" s="1"/>
      <c r="H1001" s="1"/>
      <c r="I1001" s="1"/>
      <c r="J1001" s="4">
        <v>0</v>
      </c>
      <c r="K1001" s="5"/>
      <c r="L1001" s="4">
        <v>0</v>
      </c>
      <c r="M1001" s="29"/>
      <c r="N1001" s="4">
        <f t="shared" ref="N1001:N1010" si="138">ROUND((J1001-L1001),5)</f>
        <v>0</v>
      </c>
      <c r="O1001" s="5"/>
      <c r="P1001" s="6">
        <f t="shared" ref="P1001:P1010" si="139">ROUND(IF(L1001=0, IF(J1001=0, 0, 1), J1001/L1001),5)</f>
        <v>0</v>
      </c>
    </row>
    <row r="1002" spans="1:16" hidden="1" x14ac:dyDescent="0.3">
      <c r="A1002" s="1"/>
      <c r="B1002" s="1"/>
      <c r="C1002" s="1"/>
      <c r="D1002" s="1"/>
      <c r="E1002" s="1"/>
      <c r="F1002" s="1" t="s">
        <v>927</v>
      </c>
      <c r="G1002" s="1"/>
      <c r="H1002" s="1"/>
      <c r="I1002" s="1"/>
      <c r="J1002" s="4">
        <v>0</v>
      </c>
      <c r="K1002" s="5"/>
      <c r="L1002" s="4">
        <v>0</v>
      </c>
      <c r="M1002" s="29"/>
      <c r="N1002" s="4">
        <f t="shared" si="138"/>
        <v>0</v>
      </c>
      <c r="O1002" s="5"/>
      <c r="P1002" s="6">
        <f t="shared" si="139"/>
        <v>0</v>
      </c>
    </row>
    <row r="1003" spans="1:16" ht="15" hidden="1" thickBot="1" x14ac:dyDescent="0.35">
      <c r="A1003" s="1"/>
      <c r="B1003" s="1"/>
      <c r="C1003" s="1"/>
      <c r="D1003" s="1"/>
      <c r="E1003" s="1"/>
      <c r="F1003" s="1" t="s">
        <v>928</v>
      </c>
      <c r="G1003" s="1"/>
      <c r="H1003" s="1"/>
      <c r="I1003" s="1"/>
      <c r="J1003" s="7">
        <v>0</v>
      </c>
      <c r="K1003" s="5"/>
      <c r="L1003" s="7">
        <v>0</v>
      </c>
      <c r="M1003" s="29"/>
      <c r="N1003" s="7">
        <f t="shared" si="138"/>
        <v>0</v>
      </c>
      <c r="O1003" s="5"/>
      <c r="P1003" s="8">
        <f t="shared" si="139"/>
        <v>0</v>
      </c>
    </row>
    <row r="1004" spans="1:16" x14ac:dyDescent="0.3">
      <c r="A1004" s="1"/>
      <c r="B1004" s="1"/>
      <c r="C1004" s="1"/>
      <c r="D1004" s="1"/>
      <c r="E1004" s="1" t="s">
        <v>929</v>
      </c>
      <c r="F1004" s="1"/>
      <c r="G1004" s="1"/>
      <c r="H1004" s="1"/>
      <c r="I1004" s="1"/>
      <c r="J1004" s="4">
        <f>ROUND(SUM(J1000:J1003),5)</f>
        <v>0</v>
      </c>
      <c r="K1004" s="5"/>
      <c r="L1004" s="4">
        <f>ROUND(SUM(L1000:L1003),5)</f>
        <v>0</v>
      </c>
      <c r="M1004" s="36">
        <f>ROUND(SUM(M1000:M1003),5)</f>
        <v>0</v>
      </c>
      <c r="N1004" s="4">
        <f t="shared" si="138"/>
        <v>0</v>
      </c>
      <c r="O1004" s="5"/>
      <c r="P1004" s="6">
        <f t="shared" si="139"/>
        <v>0</v>
      </c>
    </row>
    <row r="1005" spans="1:16" hidden="1" x14ac:dyDescent="0.3">
      <c r="A1005" s="1"/>
      <c r="B1005" s="1"/>
      <c r="C1005" s="1"/>
      <c r="D1005" s="1"/>
      <c r="E1005" s="1" t="s">
        <v>930</v>
      </c>
      <c r="F1005" s="1"/>
      <c r="G1005" s="1"/>
      <c r="H1005" s="1"/>
      <c r="I1005" s="1"/>
      <c r="J1005" s="4">
        <v>0</v>
      </c>
      <c r="K1005" s="5"/>
      <c r="L1005" s="4">
        <v>0</v>
      </c>
      <c r="M1005" s="29"/>
      <c r="N1005" s="4">
        <f t="shared" si="138"/>
        <v>0</v>
      </c>
      <c r="O1005" s="5"/>
      <c r="P1005" s="6">
        <f t="shared" si="139"/>
        <v>0</v>
      </c>
    </row>
    <row r="1006" spans="1:16" hidden="1" x14ac:dyDescent="0.3">
      <c r="A1006" s="1"/>
      <c r="B1006" s="1"/>
      <c r="C1006" s="1"/>
      <c r="D1006" s="1"/>
      <c r="E1006" s="1" t="s">
        <v>931</v>
      </c>
      <c r="F1006" s="1"/>
      <c r="G1006" s="1"/>
      <c r="H1006" s="1"/>
      <c r="I1006" s="1"/>
      <c r="J1006" s="4">
        <v>0</v>
      </c>
      <c r="K1006" s="5"/>
      <c r="L1006" s="4">
        <v>0</v>
      </c>
      <c r="M1006" s="29"/>
      <c r="N1006" s="4">
        <f t="shared" si="138"/>
        <v>0</v>
      </c>
      <c r="O1006" s="5"/>
      <c r="P1006" s="6">
        <f t="shared" si="139"/>
        <v>0</v>
      </c>
    </row>
    <row r="1007" spans="1:16" hidden="1" x14ac:dyDescent="0.3">
      <c r="A1007" s="1"/>
      <c r="B1007" s="1"/>
      <c r="C1007" s="1"/>
      <c r="D1007" s="1"/>
      <c r="E1007" s="1" t="s">
        <v>932</v>
      </c>
      <c r="F1007" s="1"/>
      <c r="G1007" s="1"/>
      <c r="H1007" s="1"/>
      <c r="I1007" s="1"/>
      <c r="J1007" s="4">
        <v>0</v>
      </c>
      <c r="K1007" s="5"/>
      <c r="L1007" s="4">
        <v>0</v>
      </c>
      <c r="M1007" s="29"/>
      <c r="N1007" s="4">
        <f t="shared" si="138"/>
        <v>0</v>
      </c>
      <c r="O1007" s="5"/>
      <c r="P1007" s="6">
        <f t="shared" si="139"/>
        <v>0</v>
      </c>
    </row>
    <row r="1008" spans="1:16" hidden="1" x14ac:dyDescent="0.3">
      <c r="A1008" s="1"/>
      <c r="B1008" s="1"/>
      <c r="C1008" s="1"/>
      <c r="D1008" s="1"/>
      <c r="E1008" s="1" t="s">
        <v>933</v>
      </c>
      <c r="F1008" s="1"/>
      <c r="G1008" s="1"/>
      <c r="H1008" s="1"/>
      <c r="I1008" s="1"/>
      <c r="J1008" s="4">
        <v>0</v>
      </c>
      <c r="K1008" s="5"/>
      <c r="L1008" s="4">
        <v>0</v>
      </c>
      <c r="M1008" s="29"/>
      <c r="N1008" s="4">
        <f t="shared" si="138"/>
        <v>0</v>
      </c>
      <c r="O1008" s="5"/>
      <c r="P1008" s="6">
        <f t="shared" si="139"/>
        <v>0</v>
      </c>
    </row>
    <row r="1009" spans="1:16" hidden="1" x14ac:dyDescent="0.3">
      <c r="A1009" s="1"/>
      <c r="B1009" s="1"/>
      <c r="C1009" s="1"/>
      <c r="D1009" s="1"/>
      <c r="E1009" s="1" t="s">
        <v>934</v>
      </c>
      <c r="F1009" s="1"/>
      <c r="G1009" s="1"/>
      <c r="H1009" s="1"/>
      <c r="I1009" s="1"/>
      <c r="J1009" s="4">
        <v>0</v>
      </c>
      <c r="K1009" s="5"/>
      <c r="L1009" s="4">
        <v>0</v>
      </c>
      <c r="M1009" s="29"/>
      <c r="N1009" s="4">
        <f t="shared" si="138"/>
        <v>0</v>
      </c>
      <c r="O1009" s="5"/>
      <c r="P1009" s="6">
        <f t="shared" si="139"/>
        <v>0</v>
      </c>
    </row>
    <row r="1010" spans="1:16" hidden="1" x14ac:dyDescent="0.3">
      <c r="A1010" s="1"/>
      <c r="B1010" s="1"/>
      <c r="C1010" s="1"/>
      <c r="D1010" s="1"/>
      <c r="E1010" s="1" t="s">
        <v>935</v>
      </c>
      <c r="F1010" s="1"/>
      <c r="G1010" s="1"/>
      <c r="H1010" s="1"/>
      <c r="I1010" s="1"/>
      <c r="J1010" s="4">
        <v>0</v>
      </c>
      <c r="K1010" s="5"/>
      <c r="L1010" s="4">
        <v>0</v>
      </c>
      <c r="M1010" s="29"/>
      <c r="N1010" s="4">
        <f t="shared" si="138"/>
        <v>0</v>
      </c>
      <c r="O1010" s="5"/>
      <c r="P1010" s="6">
        <f t="shared" si="139"/>
        <v>0</v>
      </c>
    </row>
    <row r="1011" spans="1:16" hidden="1" x14ac:dyDescent="0.3">
      <c r="A1011" s="1"/>
      <c r="B1011" s="1"/>
      <c r="C1011" s="1"/>
      <c r="D1011" s="1"/>
      <c r="E1011" s="1" t="s">
        <v>936</v>
      </c>
      <c r="F1011" s="1"/>
      <c r="G1011" s="1"/>
      <c r="H1011" s="1"/>
      <c r="I1011" s="1"/>
      <c r="J1011" s="4"/>
      <c r="K1011" s="5"/>
      <c r="L1011" s="4"/>
      <c r="M1011" s="29"/>
      <c r="N1011" s="4"/>
      <c r="O1011" s="5"/>
      <c r="P1011" s="6"/>
    </row>
    <row r="1012" spans="1:16" hidden="1" x14ac:dyDescent="0.3">
      <c r="A1012" s="1"/>
      <c r="B1012" s="1"/>
      <c r="C1012" s="1"/>
      <c r="D1012" s="1"/>
      <c r="E1012" s="1"/>
      <c r="F1012" s="1" t="s">
        <v>937</v>
      </c>
      <c r="G1012" s="1"/>
      <c r="H1012" s="1"/>
      <c r="I1012" s="1"/>
      <c r="J1012" s="4">
        <v>0</v>
      </c>
      <c r="K1012" s="5"/>
      <c r="L1012" s="4">
        <v>0</v>
      </c>
      <c r="M1012" s="29"/>
      <c r="N1012" s="4">
        <f t="shared" ref="N1012:N1020" si="140">ROUND((J1012-L1012),5)</f>
        <v>0</v>
      </c>
      <c r="O1012" s="5"/>
      <c r="P1012" s="6">
        <f t="shared" ref="P1012:P1020" si="141">ROUND(IF(L1012=0, IF(J1012=0, 0, 1), J1012/L1012),5)</f>
        <v>0</v>
      </c>
    </row>
    <row r="1013" spans="1:16" hidden="1" x14ac:dyDescent="0.3">
      <c r="A1013" s="1"/>
      <c r="B1013" s="1"/>
      <c r="C1013" s="1"/>
      <c r="D1013" s="1"/>
      <c r="E1013" s="1"/>
      <c r="F1013" s="1" t="s">
        <v>938</v>
      </c>
      <c r="G1013" s="1"/>
      <c r="H1013" s="1"/>
      <c r="I1013" s="1"/>
      <c r="J1013" s="4">
        <v>0</v>
      </c>
      <c r="K1013" s="5"/>
      <c r="L1013" s="4">
        <v>0</v>
      </c>
      <c r="M1013" s="29"/>
      <c r="N1013" s="4">
        <f t="shared" si="140"/>
        <v>0</v>
      </c>
      <c r="O1013" s="5"/>
      <c r="P1013" s="6">
        <f t="shared" si="141"/>
        <v>0</v>
      </c>
    </row>
    <row r="1014" spans="1:16" hidden="1" x14ac:dyDescent="0.3">
      <c r="A1014" s="1"/>
      <c r="B1014" s="1"/>
      <c r="C1014" s="1"/>
      <c r="D1014" s="1"/>
      <c r="E1014" s="1"/>
      <c r="F1014" s="1" t="s">
        <v>939</v>
      </c>
      <c r="G1014" s="1"/>
      <c r="H1014" s="1"/>
      <c r="I1014" s="1"/>
      <c r="J1014" s="4">
        <v>0</v>
      </c>
      <c r="K1014" s="5"/>
      <c r="L1014" s="4">
        <v>0</v>
      </c>
      <c r="M1014" s="29"/>
      <c r="N1014" s="4">
        <f t="shared" si="140"/>
        <v>0</v>
      </c>
      <c r="O1014" s="5"/>
      <c r="P1014" s="6">
        <f t="shared" si="141"/>
        <v>0</v>
      </c>
    </row>
    <row r="1015" spans="1:16" ht="15" hidden="1" thickBot="1" x14ac:dyDescent="0.35">
      <c r="A1015" s="1"/>
      <c r="B1015" s="1"/>
      <c r="C1015" s="1"/>
      <c r="D1015" s="1"/>
      <c r="E1015" s="1"/>
      <c r="F1015" s="1" t="s">
        <v>940</v>
      </c>
      <c r="G1015" s="1"/>
      <c r="H1015" s="1"/>
      <c r="I1015" s="1"/>
      <c r="J1015" s="7">
        <v>0</v>
      </c>
      <c r="K1015" s="5"/>
      <c r="L1015" s="7">
        <v>0</v>
      </c>
      <c r="M1015" s="29"/>
      <c r="N1015" s="7">
        <f t="shared" si="140"/>
        <v>0</v>
      </c>
      <c r="O1015" s="5"/>
      <c r="P1015" s="8">
        <f t="shared" si="141"/>
        <v>0</v>
      </c>
    </row>
    <row r="1016" spans="1:16" ht="15" thickBot="1" x14ac:dyDescent="0.35">
      <c r="A1016" s="1"/>
      <c r="B1016" s="1"/>
      <c r="C1016" s="1"/>
      <c r="D1016" s="1"/>
      <c r="E1016" s="1" t="s">
        <v>941</v>
      </c>
      <c r="F1016" s="1"/>
      <c r="G1016" s="1"/>
      <c r="H1016" s="1"/>
      <c r="I1016" s="1"/>
      <c r="J1016" s="4">
        <f>ROUND(SUM(J1011:J1015),5)</f>
        <v>0</v>
      </c>
      <c r="K1016" s="5"/>
      <c r="L1016" s="4">
        <f>ROUND(SUM(L1011:L1015),5)</f>
        <v>0</v>
      </c>
      <c r="M1016" s="36">
        <f>ROUND(SUM(M1011:M1015),5)</f>
        <v>0</v>
      </c>
      <c r="N1016" s="4">
        <f t="shared" si="140"/>
        <v>0</v>
      </c>
      <c r="O1016" s="5"/>
      <c r="P1016" s="6">
        <f t="shared" si="141"/>
        <v>0</v>
      </c>
    </row>
    <row r="1017" spans="1:16" hidden="1" x14ac:dyDescent="0.3">
      <c r="A1017" s="1"/>
      <c r="B1017" s="1"/>
      <c r="C1017" s="1"/>
      <c r="D1017" s="1"/>
      <c r="E1017" s="1" t="s">
        <v>942</v>
      </c>
      <c r="F1017" s="1"/>
      <c r="G1017" s="1"/>
      <c r="H1017" s="1"/>
      <c r="I1017" s="1"/>
      <c r="J1017" s="4">
        <v>0</v>
      </c>
      <c r="K1017" s="5"/>
      <c r="L1017" s="4">
        <v>0</v>
      </c>
      <c r="M1017" s="29"/>
      <c r="N1017" s="4">
        <f t="shared" si="140"/>
        <v>0</v>
      </c>
      <c r="O1017" s="5"/>
      <c r="P1017" s="6">
        <f t="shared" si="141"/>
        <v>0</v>
      </c>
    </row>
    <row r="1018" spans="1:16" ht="15" hidden="1" thickBot="1" x14ac:dyDescent="0.35">
      <c r="A1018" s="1"/>
      <c r="B1018" s="1"/>
      <c r="C1018" s="1"/>
      <c r="D1018" s="1"/>
      <c r="E1018" s="1" t="s">
        <v>943</v>
      </c>
      <c r="F1018" s="1"/>
      <c r="G1018" s="1"/>
      <c r="H1018" s="1"/>
      <c r="I1018" s="1"/>
      <c r="J1018" s="4">
        <v>0</v>
      </c>
      <c r="K1018" s="5"/>
      <c r="L1018" s="4">
        <v>0</v>
      </c>
      <c r="M1018" s="29"/>
      <c r="N1018" s="4">
        <f t="shared" si="140"/>
        <v>0</v>
      </c>
      <c r="O1018" s="5"/>
      <c r="P1018" s="6">
        <f t="shared" si="141"/>
        <v>0</v>
      </c>
    </row>
    <row r="1019" spans="1:16" ht="15" thickBot="1" x14ac:dyDescent="0.35">
      <c r="A1019" s="1"/>
      <c r="B1019" s="1"/>
      <c r="C1019" s="1"/>
      <c r="D1019" s="1" t="s">
        <v>944</v>
      </c>
      <c r="E1019" s="1"/>
      <c r="F1019" s="1"/>
      <c r="G1019" s="1"/>
      <c r="H1019" s="1"/>
      <c r="I1019" s="1"/>
      <c r="J1019" s="9">
        <f>ROUND(SUM(J213:J214)+SUM(J505:J506)+SUM(J586:J587)+J684+J733+J806+J827+J850+J855+SUM(J868:J887)+SUM(J891:J904)+SUM(J911:J912)+J918+J925+J932+J939+SUM(J945:J957)+J961+SUM(J970:J982)+SUM(J988:J994)+J999+SUM(J1004:J1010)+SUM(J1016:J1018),5)</f>
        <v>1391283.85</v>
      </c>
      <c r="K1019" s="5"/>
      <c r="L1019" s="9">
        <f>ROUND(SUM(L213:L214)+SUM(L505:L506)+SUM(L586:L587)+L684+L733+L806+L827+L850+L855+SUM(L868:L887)+SUM(L891:L904)+SUM(L911:L912)+L918+L925+L932+L939+SUM(L945:L957)+L961+SUM(L970:L982)+SUM(L988:L994)+L999+SUM(L1004:L1010)+SUM(L1016:L1018),5)</f>
        <v>1392315.19</v>
      </c>
      <c r="M1019" s="36">
        <f>ROUND(SUM(M213:M214)+SUM(M505:M506)+SUM(M586:M587)+M684+M733+M806+M827+M850+M855+SUM(M868:M887)+SUM(M891:M904)+SUM(M911:M912)+M918+M925+M932+M939+SUM(M945:M957)+M961+SUM(M970:M982)+SUM(M988:M994)+M999+SUM(M1004:M1010)+SUM(M1016:M1018),5)</f>
        <v>1830259</v>
      </c>
      <c r="N1019" s="9">
        <f t="shared" si="140"/>
        <v>-1031.3399999999999</v>
      </c>
      <c r="O1019" s="5"/>
      <c r="P1019" s="10">
        <f t="shared" si="141"/>
        <v>0.99926000000000004</v>
      </c>
    </row>
    <row r="1020" spans="1:16" x14ac:dyDescent="0.3">
      <c r="A1020" s="1"/>
      <c r="B1020" s="1" t="s">
        <v>945</v>
      </c>
      <c r="C1020" s="1"/>
      <c r="D1020" s="1"/>
      <c r="E1020" s="1"/>
      <c r="F1020" s="1"/>
      <c r="G1020" s="1"/>
      <c r="H1020" s="1"/>
      <c r="I1020" s="1"/>
      <c r="J1020" s="4">
        <f>ROUND(J3+J212-J1019,5)</f>
        <v>91558.16</v>
      </c>
      <c r="K1020" s="5"/>
      <c r="L1020" s="4">
        <f>ROUND(L3+L212-L1019,5)</f>
        <v>419507.95</v>
      </c>
      <c r="M1020" s="36">
        <f>ROUND(M3+M212-M1019,5)</f>
        <v>45441</v>
      </c>
      <c r="N1020" s="4">
        <f t="shared" si="140"/>
        <v>-327949.78999999998</v>
      </c>
      <c r="O1020" s="5"/>
      <c r="P1020" s="6">
        <f t="shared" si="141"/>
        <v>0.21825</v>
      </c>
    </row>
    <row r="1021" spans="1:16" x14ac:dyDescent="0.3">
      <c r="A1021" s="1"/>
      <c r="B1021" s="1" t="s">
        <v>946</v>
      </c>
      <c r="C1021" s="1"/>
      <c r="D1021" s="1"/>
      <c r="E1021" s="1"/>
      <c r="F1021" s="1"/>
      <c r="G1021" s="1"/>
      <c r="H1021" s="1"/>
      <c r="I1021" s="1"/>
      <c r="J1021" s="4"/>
      <c r="K1021" s="5"/>
      <c r="L1021" s="4"/>
      <c r="M1021" s="29"/>
      <c r="N1021" s="4"/>
      <c r="O1021" s="5"/>
      <c r="P1021" s="6"/>
    </row>
    <row r="1022" spans="1:16" x14ac:dyDescent="0.3">
      <c r="A1022" s="1"/>
      <c r="B1022" s="1"/>
      <c r="C1022" s="1" t="s">
        <v>947</v>
      </c>
      <c r="D1022" s="1"/>
      <c r="E1022" s="1"/>
      <c r="F1022" s="1"/>
      <c r="G1022" s="1"/>
      <c r="H1022" s="1"/>
      <c r="I1022" s="1"/>
      <c r="J1022" s="4"/>
      <c r="K1022" s="5"/>
      <c r="L1022" s="4"/>
      <c r="M1022" s="29"/>
      <c r="N1022" s="4"/>
      <c r="O1022" s="5"/>
      <c r="P1022" s="6"/>
    </row>
    <row r="1023" spans="1:16" x14ac:dyDescent="0.3">
      <c r="A1023" s="1"/>
      <c r="B1023" s="1"/>
      <c r="C1023" s="1"/>
      <c r="D1023" s="1" t="s">
        <v>948</v>
      </c>
      <c r="E1023" s="1"/>
      <c r="F1023" s="1"/>
      <c r="G1023" s="1"/>
      <c r="H1023" s="1"/>
      <c r="I1023" s="1"/>
      <c r="J1023" s="4">
        <v>11.99</v>
      </c>
      <c r="K1023" s="5"/>
      <c r="L1023" s="4">
        <v>0</v>
      </c>
      <c r="M1023" s="29"/>
      <c r="N1023" s="4">
        <f>ROUND((J1023-L1023),5)</f>
        <v>11.99</v>
      </c>
      <c r="O1023" s="5"/>
      <c r="P1023" s="6">
        <f>ROUND(IF(L1023=0, IF(J1023=0, 0, 1), J1023/L1023),5)</f>
        <v>1</v>
      </c>
    </row>
    <row r="1024" spans="1:16" ht="15" thickBot="1" x14ac:dyDescent="0.35">
      <c r="A1024" s="1"/>
      <c r="B1024" s="1"/>
      <c r="C1024" s="1"/>
      <c r="D1024" s="1" t="s">
        <v>947</v>
      </c>
      <c r="E1024" s="1"/>
      <c r="F1024" s="1"/>
      <c r="G1024" s="1"/>
      <c r="H1024" s="1"/>
      <c r="I1024" s="1"/>
      <c r="J1024" s="7">
        <v>0</v>
      </c>
      <c r="K1024" s="5"/>
      <c r="L1024" s="7">
        <v>0</v>
      </c>
      <c r="M1024" s="29"/>
      <c r="N1024" s="7">
        <f>ROUND((J1024-L1024),5)</f>
        <v>0</v>
      </c>
      <c r="O1024" s="5"/>
      <c r="P1024" s="8">
        <f>ROUND(IF(L1024=0, IF(J1024=0, 0, 1), J1024/L1024),5)</f>
        <v>0</v>
      </c>
    </row>
    <row r="1025" spans="1:16" x14ac:dyDescent="0.3">
      <c r="A1025" s="1"/>
      <c r="B1025" s="1"/>
      <c r="C1025" s="1" t="s">
        <v>949</v>
      </c>
      <c r="D1025" s="1"/>
      <c r="E1025" s="1"/>
      <c r="F1025" s="1"/>
      <c r="G1025" s="1"/>
      <c r="H1025" s="1"/>
      <c r="I1025" s="1"/>
      <c r="J1025" s="4">
        <f>ROUND(SUM(J1022:J1024),5)</f>
        <v>11.99</v>
      </c>
      <c r="K1025" s="5"/>
      <c r="L1025" s="4">
        <f>ROUND(SUM(L1022:L1024),5)</f>
        <v>0</v>
      </c>
      <c r="M1025" s="36">
        <f>ROUND(SUM(M1022:M1024),5)</f>
        <v>0</v>
      </c>
      <c r="N1025" s="4">
        <f>ROUND((J1025-L1025),5)</f>
        <v>11.99</v>
      </c>
      <c r="O1025" s="5"/>
      <c r="P1025" s="6">
        <f>ROUND(IF(L1025=0, IF(J1025=0, 0, 1), J1025/L1025),5)</f>
        <v>1</v>
      </c>
    </row>
    <row r="1026" spans="1:16" x14ac:dyDescent="0.3">
      <c r="A1026" s="1"/>
      <c r="B1026" s="1"/>
      <c r="C1026" s="1" t="s">
        <v>950</v>
      </c>
      <c r="D1026" s="1"/>
      <c r="E1026" s="1"/>
      <c r="F1026" s="1"/>
      <c r="G1026" s="1"/>
      <c r="H1026" s="1"/>
      <c r="I1026" s="1"/>
      <c r="J1026" s="4"/>
      <c r="K1026" s="5"/>
      <c r="L1026" s="4"/>
      <c r="M1026" s="29"/>
      <c r="N1026" s="4"/>
      <c r="O1026" s="5"/>
      <c r="P1026" s="6"/>
    </row>
    <row r="1027" spans="1:16" ht="15" thickBot="1" x14ac:dyDescent="0.35">
      <c r="A1027" s="1"/>
      <c r="B1027" s="1"/>
      <c r="C1027" s="1"/>
      <c r="D1027" s="1" t="s">
        <v>951</v>
      </c>
      <c r="E1027" s="1"/>
      <c r="F1027" s="1"/>
      <c r="G1027" s="1"/>
      <c r="H1027" s="1"/>
      <c r="I1027" s="1"/>
      <c r="J1027" s="4">
        <v>0</v>
      </c>
      <c r="K1027" s="5"/>
      <c r="L1027" s="4">
        <v>0</v>
      </c>
      <c r="M1027" s="29"/>
      <c r="N1027" s="4">
        <f>ROUND((J1027-L1027),5)</f>
        <v>0</v>
      </c>
      <c r="O1027" s="5"/>
      <c r="P1027" s="6">
        <f>ROUND(IF(L1027=0, IF(J1027=0, 0, 1), J1027/L1027),5)</f>
        <v>0</v>
      </c>
    </row>
    <row r="1028" spans="1:16" ht="15" thickBot="1" x14ac:dyDescent="0.35">
      <c r="A1028" s="1"/>
      <c r="B1028" s="1"/>
      <c r="C1028" s="1" t="s">
        <v>952</v>
      </c>
      <c r="D1028" s="1"/>
      <c r="E1028" s="1"/>
      <c r="F1028" s="1"/>
      <c r="G1028" s="1"/>
      <c r="H1028" s="1"/>
      <c r="I1028" s="1"/>
      <c r="J1028" s="11">
        <f>ROUND(SUM(J1026:J1027),5)</f>
        <v>0</v>
      </c>
      <c r="K1028" s="5"/>
      <c r="L1028" s="11">
        <f>ROUND(SUM(L1026:L1027),5)</f>
        <v>0</v>
      </c>
      <c r="M1028" s="36">
        <f>ROUND(SUM(M1026:M1027),5)</f>
        <v>0</v>
      </c>
      <c r="N1028" s="11">
        <f>ROUND((J1028-L1028),5)</f>
        <v>0</v>
      </c>
      <c r="O1028" s="5"/>
      <c r="P1028" s="12">
        <f>ROUND(IF(L1028=0, IF(J1028=0, 0, 1), J1028/L1028),5)</f>
        <v>0</v>
      </c>
    </row>
    <row r="1029" spans="1:16" ht="15" thickBot="1" x14ac:dyDescent="0.35">
      <c r="A1029" s="1"/>
      <c r="B1029" s="1" t="s">
        <v>953</v>
      </c>
      <c r="C1029" s="1"/>
      <c r="D1029" s="1"/>
      <c r="E1029" s="1"/>
      <c r="F1029" s="1"/>
      <c r="G1029" s="1"/>
      <c r="H1029" s="1"/>
      <c r="I1029" s="1"/>
      <c r="J1029" s="11">
        <f>ROUND(J1021+J1025-J1028,5)</f>
        <v>11.99</v>
      </c>
      <c r="K1029" s="5"/>
      <c r="L1029" s="11">
        <f>ROUND(L1021+L1025-L1028,5)</f>
        <v>0</v>
      </c>
      <c r="M1029" s="39">
        <f>ROUND(M1021+M1025-M1028,5)</f>
        <v>0</v>
      </c>
      <c r="N1029" s="11">
        <f>ROUND((J1029-L1029),5)</f>
        <v>11.99</v>
      </c>
      <c r="O1029" s="5"/>
      <c r="P1029" s="12">
        <f>ROUND(IF(L1029=0, IF(J1029=0, 0, 1), J1029/L1029),5)</f>
        <v>1</v>
      </c>
    </row>
    <row r="1030" spans="1:16" s="15" customFormat="1" ht="10.8" thickBot="1" x14ac:dyDescent="0.25">
      <c r="A1030" s="1" t="s">
        <v>954</v>
      </c>
      <c r="B1030" s="1"/>
      <c r="C1030" s="1"/>
      <c r="D1030" s="1"/>
      <c r="E1030" s="1"/>
      <c r="F1030" s="1"/>
      <c r="G1030" s="1"/>
      <c r="H1030" s="1"/>
      <c r="I1030" s="1"/>
      <c r="J1030" s="13">
        <f>ROUND(J1020+J1029,5)</f>
        <v>91570.15</v>
      </c>
      <c r="K1030" s="1"/>
      <c r="L1030" s="13">
        <f>ROUND(L1020+L1029,5)</f>
        <v>419507.95</v>
      </c>
      <c r="M1030" s="40">
        <f>ROUND(M1020+M1029,5)</f>
        <v>45441</v>
      </c>
      <c r="N1030" s="13">
        <f>ROUND((J1030-L1030),5)</f>
        <v>-327937.8</v>
      </c>
      <c r="O1030" s="1"/>
      <c r="P1030" s="14">
        <f>ROUND(IF(L1030=0, IF(J1030=0, 0, 1), J1030/L1030),5)</f>
        <v>0.21828</v>
      </c>
    </row>
    <row r="1031" spans="1:16" ht="15" thickTop="1" x14ac:dyDescent="0.3"/>
    <row r="1061" spans="2:1024 1027:2048 2051:3072 3075:4096 4099:5120 5123:6144 6147:7168 7171:8192 8195:9216 9219:10240 10243:11264 11267:12288 12291:13312 13315:14336 14339:15360 15363:16384" x14ac:dyDescent="0.3">
      <c r="B1061" s="21"/>
      <c r="C1061" s="21"/>
      <c r="D1061" s="21"/>
      <c r="E1061" s="21"/>
      <c r="F1061" s="21"/>
      <c r="G1061" s="21"/>
      <c r="H1061" s="21"/>
      <c r="I1061" s="21"/>
      <c r="Z1061">
        <v>1482842.01</v>
      </c>
      <c r="AB1061">
        <v>1811823.14</v>
      </c>
      <c r="AD1061">
        <v>-328981.13</v>
      </c>
      <c r="AF1061">
        <v>0.81842999999999999</v>
      </c>
      <c r="AI1061" t="s">
        <v>199</v>
      </c>
      <c r="AP1061">
        <v>1482842.01</v>
      </c>
      <c r="AR1061">
        <v>1811823.14</v>
      </c>
      <c r="AT1061">
        <v>-328981.13</v>
      </c>
      <c r="AV1061">
        <v>0.81842999999999999</v>
      </c>
      <c r="AY1061" t="s">
        <v>199</v>
      </c>
      <c r="BF1061">
        <v>1482842.01</v>
      </c>
      <c r="BH1061">
        <v>1811823.14</v>
      </c>
      <c r="BJ1061">
        <v>-328981.13</v>
      </c>
      <c r="BL1061">
        <v>0.81842999999999999</v>
      </c>
      <c r="BO1061" t="s">
        <v>199</v>
      </c>
      <c r="BV1061">
        <v>1482842.01</v>
      </c>
      <c r="BX1061">
        <v>1811823.14</v>
      </c>
      <c r="BZ1061">
        <v>-328981.13</v>
      </c>
      <c r="CB1061">
        <v>0.81842999999999999</v>
      </c>
      <c r="CE1061" t="s">
        <v>199</v>
      </c>
      <c r="CL1061">
        <v>1482842.01</v>
      </c>
      <c r="CN1061">
        <v>1811823.14</v>
      </c>
      <c r="CP1061">
        <v>-328981.13</v>
      </c>
      <c r="CR1061">
        <v>0.81842999999999999</v>
      </c>
      <c r="CU1061" t="s">
        <v>199</v>
      </c>
      <c r="DB1061">
        <v>1482842.01</v>
      </c>
      <c r="DD1061">
        <v>1811823.14</v>
      </c>
      <c r="DF1061">
        <v>-328981.13</v>
      </c>
      <c r="DH1061">
        <v>0.81842999999999999</v>
      </c>
      <c r="DK1061" t="s">
        <v>199</v>
      </c>
      <c r="DR1061">
        <v>1482842.01</v>
      </c>
      <c r="DT1061">
        <v>1811823.14</v>
      </c>
      <c r="DV1061">
        <v>-328981.13</v>
      </c>
      <c r="DX1061">
        <v>0.81842999999999999</v>
      </c>
      <c r="EA1061" t="s">
        <v>199</v>
      </c>
      <c r="EH1061">
        <v>1482842.01</v>
      </c>
      <c r="EJ1061">
        <v>1811823.14</v>
      </c>
      <c r="EL1061">
        <v>-328981.13</v>
      </c>
      <c r="EN1061">
        <v>0.81842999999999999</v>
      </c>
      <c r="EQ1061" t="s">
        <v>199</v>
      </c>
      <c r="EX1061">
        <v>1482842.01</v>
      </c>
      <c r="EZ1061">
        <v>1811823.14</v>
      </c>
      <c r="FB1061">
        <v>-328981.13</v>
      </c>
      <c r="FD1061">
        <v>0.81842999999999999</v>
      </c>
      <c r="FG1061" t="s">
        <v>199</v>
      </c>
      <c r="FN1061">
        <v>1482842.01</v>
      </c>
      <c r="FP1061">
        <v>1811823.14</v>
      </c>
      <c r="FR1061">
        <v>-328981.13</v>
      </c>
      <c r="FT1061">
        <v>0.81842999999999999</v>
      </c>
      <c r="FW1061" t="s">
        <v>199</v>
      </c>
      <c r="GD1061">
        <v>1482842.01</v>
      </c>
      <c r="GF1061">
        <v>1811823.14</v>
      </c>
      <c r="GH1061">
        <v>-328981.13</v>
      </c>
      <c r="GJ1061">
        <v>0.81842999999999999</v>
      </c>
      <c r="GM1061" t="s">
        <v>199</v>
      </c>
      <c r="GT1061">
        <v>1482842.01</v>
      </c>
      <c r="GV1061">
        <v>1811823.14</v>
      </c>
      <c r="GX1061">
        <v>-328981.13</v>
      </c>
      <c r="GZ1061">
        <v>0.81842999999999999</v>
      </c>
      <c r="HC1061" t="s">
        <v>199</v>
      </c>
      <c r="HJ1061">
        <v>1482842.01</v>
      </c>
      <c r="HL1061">
        <v>1811823.14</v>
      </c>
      <c r="HN1061">
        <v>-328981.13</v>
      </c>
      <c r="HP1061">
        <v>0.81842999999999999</v>
      </c>
      <c r="HS1061" t="s">
        <v>199</v>
      </c>
      <c r="HZ1061">
        <v>1482842.01</v>
      </c>
      <c r="IB1061">
        <v>1811823.14</v>
      </c>
      <c r="ID1061">
        <v>-328981.13</v>
      </c>
      <c r="IF1061">
        <v>0.81842999999999999</v>
      </c>
      <c r="II1061" t="s">
        <v>199</v>
      </c>
      <c r="IP1061">
        <v>1482842.01</v>
      </c>
      <c r="IR1061">
        <v>1811823.14</v>
      </c>
      <c r="IT1061">
        <v>-328981.13</v>
      </c>
      <c r="IV1061">
        <v>0.81842999999999999</v>
      </c>
      <c r="IY1061" t="s">
        <v>199</v>
      </c>
      <c r="JF1061">
        <v>1482842.01</v>
      </c>
      <c r="JH1061">
        <v>1811823.14</v>
      </c>
      <c r="JJ1061">
        <v>-328981.13</v>
      </c>
      <c r="JL1061">
        <v>0.81842999999999999</v>
      </c>
      <c r="JO1061" t="s">
        <v>199</v>
      </c>
      <c r="JV1061">
        <v>1482842.01</v>
      </c>
      <c r="JX1061">
        <v>1811823.14</v>
      </c>
      <c r="JZ1061">
        <v>-328981.13</v>
      </c>
      <c r="KB1061">
        <v>0.81842999999999999</v>
      </c>
      <c r="KE1061" t="s">
        <v>199</v>
      </c>
      <c r="KL1061">
        <v>1482842.01</v>
      </c>
      <c r="KN1061">
        <v>1811823.14</v>
      </c>
      <c r="KP1061">
        <v>-328981.13</v>
      </c>
      <c r="KR1061">
        <v>0.81842999999999999</v>
      </c>
      <c r="KU1061" t="s">
        <v>199</v>
      </c>
      <c r="LB1061">
        <v>1482842.01</v>
      </c>
      <c r="LD1061">
        <v>1811823.14</v>
      </c>
      <c r="LF1061">
        <v>-328981.13</v>
      </c>
      <c r="LH1061">
        <v>0.81842999999999999</v>
      </c>
      <c r="LK1061" t="s">
        <v>199</v>
      </c>
      <c r="LR1061">
        <v>1482842.01</v>
      </c>
      <c r="LT1061">
        <v>1811823.14</v>
      </c>
      <c r="LV1061">
        <v>-328981.13</v>
      </c>
      <c r="LX1061">
        <v>0.81842999999999999</v>
      </c>
      <c r="MA1061" t="s">
        <v>199</v>
      </c>
      <c r="MH1061">
        <v>1482842.01</v>
      </c>
      <c r="MJ1061">
        <v>1811823.14</v>
      </c>
      <c r="ML1061">
        <v>-328981.13</v>
      </c>
      <c r="MN1061">
        <v>0.81842999999999999</v>
      </c>
      <c r="MQ1061" t="s">
        <v>199</v>
      </c>
      <c r="MX1061">
        <v>1482842.01</v>
      </c>
      <c r="MZ1061">
        <v>1811823.14</v>
      </c>
      <c r="NB1061">
        <v>-328981.13</v>
      </c>
      <c r="ND1061">
        <v>0.81842999999999999</v>
      </c>
      <c r="NG1061" t="s">
        <v>199</v>
      </c>
      <c r="NN1061">
        <v>1482842.01</v>
      </c>
      <c r="NP1061">
        <v>1811823.14</v>
      </c>
      <c r="NR1061">
        <v>-328981.13</v>
      </c>
      <c r="NT1061">
        <v>0.81842999999999999</v>
      </c>
      <c r="NW1061" t="s">
        <v>199</v>
      </c>
      <c r="OD1061">
        <v>1482842.01</v>
      </c>
      <c r="OF1061">
        <v>1811823.14</v>
      </c>
      <c r="OH1061">
        <v>-328981.13</v>
      </c>
      <c r="OJ1061">
        <v>0.81842999999999999</v>
      </c>
      <c r="OM1061" t="s">
        <v>199</v>
      </c>
      <c r="OT1061">
        <v>1482842.01</v>
      </c>
      <c r="OV1061">
        <v>1811823.14</v>
      </c>
      <c r="OX1061">
        <v>-328981.13</v>
      </c>
      <c r="OZ1061">
        <v>0.81842999999999999</v>
      </c>
      <c r="PC1061" t="s">
        <v>199</v>
      </c>
      <c r="PJ1061">
        <v>1482842.01</v>
      </c>
      <c r="PL1061">
        <v>1811823.14</v>
      </c>
      <c r="PN1061">
        <v>-328981.13</v>
      </c>
      <c r="PP1061">
        <v>0.81842999999999999</v>
      </c>
      <c r="PS1061" t="s">
        <v>199</v>
      </c>
      <c r="PZ1061">
        <v>1482842.01</v>
      </c>
      <c r="QB1061">
        <v>1811823.14</v>
      </c>
      <c r="QD1061">
        <v>-328981.13</v>
      </c>
      <c r="QF1061">
        <v>0.81842999999999999</v>
      </c>
      <c r="QI1061" t="s">
        <v>199</v>
      </c>
      <c r="QP1061">
        <v>1482842.01</v>
      </c>
      <c r="QR1061">
        <v>1811823.14</v>
      </c>
      <c r="QT1061">
        <v>-328981.13</v>
      </c>
      <c r="QV1061">
        <v>0.81842999999999999</v>
      </c>
      <c r="QY1061" t="s">
        <v>199</v>
      </c>
      <c r="RF1061">
        <v>1482842.01</v>
      </c>
      <c r="RH1061">
        <v>1811823.14</v>
      </c>
      <c r="RJ1061">
        <v>-328981.13</v>
      </c>
      <c r="RL1061">
        <v>0.81842999999999999</v>
      </c>
      <c r="RO1061" t="s">
        <v>199</v>
      </c>
      <c r="RV1061">
        <v>1482842.01</v>
      </c>
      <c r="RX1061">
        <v>1811823.14</v>
      </c>
      <c r="RZ1061">
        <v>-328981.13</v>
      </c>
      <c r="SB1061">
        <v>0.81842999999999999</v>
      </c>
      <c r="SE1061" t="s">
        <v>199</v>
      </c>
      <c r="SL1061">
        <v>1482842.01</v>
      </c>
      <c r="SN1061">
        <v>1811823.14</v>
      </c>
      <c r="SP1061">
        <v>-328981.13</v>
      </c>
      <c r="SR1061">
        <v>0.81842999999999999</v>
      </c>
      <c r="SU1061" t="s">
        <v>199</v>
      </c>
      <c r="TB1061">
        <v>1482842.01</v>
      </c>
      <c r="TD1061">
        <v>1811823.14</v>
      </c>
      <c r="TF1061">
        <v>-328981.13</v>
      </c>
      <c r="TH1061">
        <v>0.81842999999999999</v>
      </c>
      <c r="TK1061" t="s">
        <v>199</v>
      </c>
      <c r="TR1061">
        <v>1482842.01</v>
      </c>
      <c r="TT1061">
        <v>1811823.14</v>
      </c>
      <c r="TV1061">
        <v>-328981.13</v>
      </c>
      <c r="TX1061">
        <v>0.81842999999999999</v>
      </c>
      <c r="UA1061" t="s">
        <v>199</v>
      </c>
      <c r="UH1061">
        <v>1482842.01</v>
      </c>
      <c r="UJ1061">
        <v>1811823.14</v>
      </c>
      <c r="UL1061">
        <v>-328981.13</v>
      </c>
      <c r="UN1061">
        <v>0.81842999999999999</v>
      </c>
      <c r="UQ1061" t="s">
        <v>199</v>
      </c>
      <c r="UX1061">
        <v>1482842.01</v>
      </c>
      <c r="UZ1061">
        <v>1811823.14</v>
      </c>
      <c r="VB1061">
        <v>-328981.13</v>
      </c>
      <c r="VD1061">
        <v>0.81842999999999999</v>
      </c>
      <c r="VG1061" t="s">
        <v>199</v>
      </c>
      <c r="VN1061">
        <v>1482842.01</v>
      </c>
      <c r="VP1061">
        <v>1811823.14</v>
      </c>
      <c r="VR1061">
        <v>-328981.13</v>
      </c>
      <c r="VT1061">
        <v>0.81842999999999999</v>
      </c>
      <c r="VW1061" t="s">
        <v>199</v>
      </c>
      <c r="WD1061">
        <v>1482842.01</v>
      </c>
      <c r="WF1061">
        <v>1811823.14</v>
      </c>
      <c r="WH1061">
        <v>-328981.13</v>
      </c>
      <c r="WJ1061">
        <v>0.81842999999999999</v>
      </c>
      <c r="WM1061" t="s">
        <v>199</v>
      </c>
      <c r="WT1061">
        <v>1482842.01</v>
      </c>
      <c r="WV1061">
        <v>1811823.14</v>
      </c>
      <c r="WX1061">
        <v>-328981.13</v>
      </c>
      <c r="WZ1061">
        <v>0.81842999999999999</v>
      </c>
      <c r="XC1061" t="s">
        <v>199</v>
      </c>
      <c r="XJ1061">
        <v>1482842.01</v>
      </c>
      <c r="XL1061">
        <v>1811823.14</v>
      </c>
      <c r="XN1061">
        <v>-328981.13</v>
      </c>
      <c r="XP1061">
        <v>0.81842999999999999</v>
      </c>
      <c r="XS1061" t="s">
        <v>199</v>
      </c>
      <c r="XZ1061">
        <v>1482842.01</v>
      </c>
      <c r="YB1061">
        <v>1811823.14</v>
      </c>
      <c r="YD1061">
        <v>-328981.13</v>
      </c>
      <c r="YF1061">
        <v>0.81842999999999999</v>
      </c>
      <c r="YI1061" t="s">
        <v>199</v>
      </c>
      <c r="YP1061">
        <v>1482842.01</v>
      </c>
      <c r="YR1061">
        <v>1811823.14</v>
      </c>
      <c r="YT1061">
        <v>-328981.13</v>
      </c>
      <c r="YV1061">
        <v>0.81842999999999999</v>
      </c>
      <c r="YY1061" t="s">
        <v>199</v>
      </c>
      <c r="ZF1061">
        <v>1482842.01</v>
      </c>
      <c r="ZH1061">
        <v>1811823.14</v>
      </c>
      <c r="ZJ1061">
        <v>-328981.13</v>
      </c>
      <c r="ZL1061">
        <v>0.81842999999999999</v>
      </c>
      <c r="ZO1061" t="s">
        <v>199</v>
      </c>
      <c r="ZV1061">
        <v>1482842.01</v>
      </c>
      <c r="ZX1061">
        <v>1811823.14</v>
      </c>
      <c r="ZZ1061">
        <v>-328981.13</v>
      </c>
      <c r="AAB1061">
        <v>0.81842999999999999</v>
      </c>
      <c r="AAE1061" t="s">
        <v>199</v>
      </c>
      <c r="AAL1061">
        <v>1482842.01</v>
      </c>
      <c r="AAN1061">
        <v>1811823.14</v>
      </c>
      <c r="AAP1061">
        <v>-328981.13</v>
      </c>
      <c r="AAR1061">
        <v>0.81842999999999999</v>
      </c>
      <c r="AAU1061" t="s">
        <v>199</v>
      </c>
      <c r="ABB1061">
        <v>1482842.01</v>
      </c>
      <c r="ABD1061">
        <v>1811823.14</v>
      </c>
      <c r="ABF1061">
        <v>-328981.13</v>
      </c>
      <c r="ABH1061">
        <v>0.81842999999999999</v>
      </c>
      <c r="ABK1061" t="s">
        <v>199</v>
      </c>
      <c r="ABR1061">
        <v>1482842.01</v>
      </c>
      <c r="ABT1061">
        <v>1811823.14</v>
      </c>
      <c r="ABV1061">
        <v>-328981.13</v>
      </c>
      <c r="ABX1061">
        <v>0.81842999999999999</v>
      </c>
      <c r="ACA1061" t="s">
        <v>199</v>
      </c>
      <c r="ACH1061">
        <v>1482842.01</v>
      </c>
      <c r="ACJ1061">
        <v>1811823.14</v>
      </c>
      <c r="ACL1061">
        <v>-328981.13</v>
      </c>
      <c r="ACN1061">
        <v>0.81842999999999999</v>
      </c>
      <c r="ACQ1061" t="s">
        <v>199</v>
      </c>
      <c r="ACX1061">
        <v>1482842.01</v>
      </c>
      <c r="ACZ1061">
        <v>1811823.14</v>
      </c>
      <c r="ADB1061">
        <v>-328981.13</v>
      </c>
      <c r="ADD1061">
        <v>0.81842999999999999</v>
      </c>
      <c r="ADG1061" t="s">
        <v>199</v>
      </c>
      <c r="ADN1061">
        <v>1482842.01</v>
      </c>
      <c r="ADP1061">
        <v>1811823.14</v>
      </c>
      <c r="ADR1061">
        <v>-328981.13</v>
      </c>
      <c r="ADT1061">
        <v>0.81842999999999999</v>
      </c>
      <c r="ADW1061" t="s">
        <v>199</v>
      </c>
      <c r="AED1061">
        <v>1482842.01</v>
      </c>
      <c r="AEF1061">
        <v>1811823.14</v>
      </c>
      <c r="AEH1061">
        <v>-328981.13</v>
      </c>
      <c r="AEJ1061">
        <v>0.81842999999999999</v>
      </c>
      <c r="AEM1061" t="s">
        <v>199</v>
      </c>
      <c r="AET1061">
        <v>1482842.01</v>
      </c>
      <c r="AEV1061">
        <v>1811823.14</v>
      </c>
      <c r="AEX1061">
        <v>-328981.13</v>
      </c>
      <c r="AEZ1061">
        <v>0.81842999999999999</v>
      </c>
      <c r="AFC1061" t="s">
        <v>199</v>
      </c>
      <c r="AFJ1061">
        <v>1482842.01</v>
      </c>
      <c r="AFL1061">
        <v>1811823.14</v>
      </c>
      <c r="AFN1061">
        <v>-328981.13</v>
      </c>
      <c r="AFP1061">
        <v>0.81842999999999999</v>
      </c>
      <c r="AFS1061" t="s">
        <v>199</v>
      </c>
      <c r="AFZ1061">
        <v>1482842.01</v>
      </c>
      <c r="AGB1061">
        <v>1811823.14</v>
      </c>
      <c r="AGD1061">
        <v>-328981.13</v>
      </c>
      <c r="AGF1061">
        <v>0.81842999999999999</v>
      </c>
      <c r="AGI1061" t="s">
        <v>199</v>
      </c>
      <c r="AGP1061">
        <v>1482842.01</v>
      </c>
      <c r="AGR1061">
        <v>1811823.14</v>
      </c>
      <c r="AGT1061">
        <v>-328981.13</v>
      </c>
      <c r="AGV1061">
        <v>0.81842999999999999</v>
      </c>
      <c r="AGY1061" t="s">
        <v>199</v>
      </c>
      <c r="AHF1061">
        <v>1482842.01</v>
      </c>
      <c r="AHH1061">
        <v>1811823.14</v>
      </c>
      <c r="AHJ1061">
        <v>-328981.13</v>
      </c>
      <c r="AHL1061">
        <v>0.81842999999999999</v>
      </c>
      <c r="AHO1061" t="s">
        <v>199</v>
      </c>
      <c r="AHV1061">
        <v>1482842.01</v>
      </c>
      <c r="AHX1061">
        <v>1811823.14</v>
      </c>
      <c r="AHZ1061">
        <v>-328981.13</v>
      </c>
      <c r="AIB1061">
        <v>0.81842999999999999</v>
      </c>
      <c r="AIE1061" t="s">
        <v>199</v>
      </c>
      <c r="AIL1061">
        <v>1482842.01</v>
      </c>
      <c r="AIN1061">
        <v>1811823.14</v>
      </c>
      <c r="AIP1061">
        <v>-328981.13</v>
      </c>
      <c r="AIR1061">
        <v>0.81842999999999999</v>
      </c>
      <c r="AIU1061" t="s">
        <v>199</v>
      </c>
      <c r="AJB1061">
        <v>1482842.01</v>
      </c>
      <c r="AJD1061">
        <v>1811823.14</v>
      </c>
      <c r="AJF1061">
        <v>-328981.13</v>
      </c>
      <c r="AJH1061">
        <v>0.81842999999999999</v>
      </c>
      <c r="AJK1061" t="s">
        <v>199</v>
      </c>
      <c r="AJR1061">
        <v>1482842.01</v>
      </c>
      <c r="AJT1061">
        <v>1811823.14</v>
      </c>
      <c r="AJV1061">
        <v>-328981.13</v>
      </c>
      <c r="AJX1061">
        <v>0.81842999999999999</v>
      </c>
      <c r="AKA1061" t="s">
        <v>199</v>
      </c>
      <c r="AKH1061">
        <v>1482842.01</v>
      </c>
      <c r="AKJ1061">
        <v>1811823.14</v>
      </c>
      <c r="AKL1061">
        <v>-328981.13</v>
      </c>
      <c r="AKN1061">
        <v>0.81842999999999999</v>
      </c>
      <c r="AKQ1061" t="s">
        <v>199</v>
      </c>
      <c r="AKX1061">
        <v>1482842.01</v>
      </c>
      <c r="AKZ1061">
        <v>1811823.14</v>
      </c>
      <c r="ALB1061">
        <v>-328981.13</v>
      </c>
      <c r="ALD1061">
        <v>0.81842999999999999</v>
      </c>
      <c r="ALG1061" t="s">
        <v>199</v>
      </c>
      <c r="ALN1061">
        <v>1482842.01</v>
      </c>
      <c r="ALP1061">
        <v>1811823.14</v>
      </c>
      <c r="ALR1061">
        <v>-328981.13</v>
      </c>
      <c r="ALT1061">
        <v>0.81842999999999999</v>
      </c>
      <c r="ALW1061" t="s">
        <v>199</v>
      </c>
      <c r="AMD1061">
        <v>1482842.01</v>
      </c>
      <c r="AMF1061">
        <v>1811823.14</v>
      </c>
      <c r="AMH1061">
        <v>-328981.13</v>
      </c>
      <c r="AMJ1061">
        <v>0.81842999999999999</v>
      </c>
      <c r="AMM1061" t="s">
        <v>199</v>
      </c>
      <c r="AMT1061">
        <v>1482842.01</v>
      </c>
      <c r="AMV1061">
        <v>1811823.14</v>
      </c>
      <c r="AMX1061">
        <v>-328981.13</v>
      </c>
      <c r="AMZ1061">
        <v>0.81842999999999999</v>
      </c>
      <c r="ANC1061" t="s">
        <v>199</v>
      </c>
      <c r="ANJ1061">
        <v>1482842.01</v>
      </c>
      <c r="ANL1061">
        <v>1811823.14</v>
      </c>
      <c r="ANN1061">
        <v>-328981.13</v>
      </c>
      <c r="ANP1061">
        <v>0.81842999999999999</v>
      </c>
      <c r="ANS1061" t="s">
        <v>199</v>
      </c>
      <c r="ANZ1061">
        <v>1482842.01</v>
      </c>
      <c r="AOB1061">
        <v>1811823.14</v>
      </c>
      <c r="AOD1061">
        <v>-328981.13</v>
      </c>
      <c r="AOF1061">
        <v>0.81842999999999999</v>
      </c>
      <c r="AOI1061" t="s">
        <v>199</v>
      </c>
      <c r="AOP1061">
        <v>1482842.01</v>
      </c>
      <c r="AOR1061">
        <v>1811823.14</v>
      </c>
      <c r="AOT1061">
        <v>-328981.13</v>
      </c>
      <c r="AOV1061">
        <v>0.81842999999999999</v>
      </c>
      <c r="AOY1061" t="s">
        <v>199</v>
      </c>
      <c r="APF1061">
        <v>1482842.01</v>
      </c>
      <c r="APH1061">
        <v>1811823.14</v>
      </c>
      <c r="APJ1061">
        <v>-328981.13</v>
      </c>
      <c r="APL1061">
        <v>0.81842999999999999</v>
      </c>
      <c r="APO1061" t="s">
        <v>199</v>
      </c>
      <c r="APV1061">
        <v>1482842.01</v>
      </c>
      <c r="APX1061">
        <v>1811823.14</v>
      </c>
      <c r="APZ1061">
        <v>-328981.13</v>
      </c>
      <c r="AQB1061">
        <v>0.81842999999999999</v>
      </c>
      <c r="AQE1061" t="s">
        <v>199</v>
      </c>
      <c r="AQL1061">
        <v>1482842.01</v>
      </c>
      <c r="AQN1061">
        <v>1811823.14</v>
      </c>
      <c r="AQP1061">
        <v>-328981.13</v>
      </c>
      <c r="AQR1061">
        <v>0.81842999999999999</v>
      </c>
      <c r="AQU1061" t="s">
        <v>199</v>
      </c>
      <c r="ARB1061">
        <v>1482842.01</v>
      </c>
      <c r="ARD1061">
        <v>1811823.14</v>
      </c>
      <c r="ARF1061">
        <v>-328981.13</v>
      </c>
      <c r="ARH1061">
        <v>0.81842999999999999</v>
      </c>
      <c r="ARK1061" t="s">
        <v>199</v>
      </c>
      <c r="ARR1061">
        <v>1482842.01</v>
      </c>
      <c r="ART1061">
        <v>1811823.14</v>
      </c>
      <c r="ARV1061">
        <v>-328981.13</v>
      </c>
      <c r="ARX1061">
        <v>0.81842999999999999</v>
      </c>
      <c r="ASA1061" t="s">
        <v>199</v>
      </c>
      <c r="ASH1061">
        <v>1482842.01</v>
      </c>
      <c r="ASJ1061">
        <v>1811823.14</v>
      </c>
      <c r="ASL1061">
        <v>-328981.13</v>
      </c>
      <c r="ASN1061">
        <v>0.81842999999999999</v>
      </c>
      <c r="ASQ1061" t="s">
        <v>199</v>
      </c>
      <c r="ASX1061">
        <v>1482842.01</v>
      </c>
      <c r="ASZ1061">
        <v>1811823.14</v>
      </c>
      <c r="ATB1061">
        <v>-328981.13</v>
      </c>
      <c r="ATD1061">
        <v>0.81842999999999999</v>
      </c>
      <c r="ATG1061" t="s">
        <v>199</v>
      </c>
      <c r="ATN1061">
        <v>1482842.01</v>
      </c>
      <c r="ATP1061">
        <v>1811823.14</v>
      </c>
      <c r="ATR1061">
        <v>-328981.13</v>
      </c>
      <c r="ATT1061">
        <v>0.81842999999999999</v>
      </c>
      <c r="ATW1061" t="s">
        <v>199</v>
      </c>
      <c r="AUD1061">
        <v>1482842.01</v>
      </c>
      <c r="AUF1061">
        <v>1811823.14</v>
      </c>
      <c r="AUH1061">
        <v>-328981.13</v>
      </c>
      <c r="AUJ1061">
        <v>0.81842999999999999</v>
      </c>
      <c r="AUM1061" t="s">
        <v>199</v>
      </c>
      <c r="AUT1061">
        <v>1482842.01</v>
      </c>
      <c r="AUV1061">
        <v>1811823.14</v>
      </c>
      <c r="AUX1061">
        <v>-328981.13</v>
      </c>
      <c r="AUZ1061">
        <v>0.81842999999999999</v>
      </c>
      <c r="AVC1061" t="s">
        <v>199</v>
      </c>
      <c r="AVJ1061">
        <v>1482842.01</v>
      </c>
      <c r="AVL1061">
        <v>1811823.14</v>
      </c>
      <c r="AVN1061">
        <v>-328981.13</v>
      </c>
      <c r="AVP1061">
        <v>0.81842999999999999</v>
      </c>
      <c r="AVS1061" t="s">
        <v>199</v>
      </c>
      <c r="AVZ1061">
        <v>1482842.01</v>
      </c>
      <c r="AWB1061">
        <v>1811823.14</v>
      </c>
      <c r="AWD1061">
        <v>-328981.13</v>
      </c>
      <c r="AWF1061">
        <v>0.81842999999999999</v>
      </c>
      <c r="AWI1061" t="s">
        <v>199</v>
      </c>
      <c r="AWP1061">
        <v>1482842.01</v>
      </c>
      <c r="AWR1061">
        <v>1811823.14</v>
      </c>
      <c r="AWT1061">
        <v>-328981.13</v>
      </c>
      <c r="AWV1061">
        <v>0.81842999999999999</v>
      </c>
      <c r="AWY1061" t="s">
        <v>199</v>
      </c>
      <c r="AXF1061">
        <v>1482842.01</v>
      </c>
      <c r="AXH1061">
        <v>1811823.14</v>
      </c>
      <c r="AXJ1061">
        <v>-328981.13</v>
      </c>
      <c r="AXL1061">
        <v>0.81842999999999999</v>
      </c>
      <c r="AXO1061" t="s">
        <v>199</v>
      </c>
      <c r="AXV1061">
        <v>1482842.01</v>
      </c>
      <c r="AXX1061">
        <v>1811823.14</v>
      </c>
      <c r="AXZ1061">
        <v>-328981.13</v>
      </c>
      <c r="AYB1061">
        <v>0.81842999999999999</v>
      </c>
      <c r="AYE1061" t="s">
        <v>199</v>
      </c>
      <c r="AYL1061">
        <v>1482842.01</v>
      </c>
      <c r="AYN1061">
        <v>1811823.14</v>
      </c>
      <c r="AYP1061">
        <v>-328981.13</v>
      </c>
      <c r="AYR1061">
        <v>0.81842999999999999</v>
      </c>
      <c r="AYU1061" t="s">
        <v>199</v>
      </c>
      <c r="AZB1061">
        <v>1482842.01</v>
      </c>
      <c r="AZD1061">
        <v>1811823.14</v>
      </c>
      <c r="AZF1061">
        <v>-328981.13</v>
      </c>
      <c r="AZH1061">
        <v>0.81842999999999999</v>
      </c>
      <c r="AZK1061" t="s">
        <v>199</v>
      </c>
      <c r="AZR1061">
        <v>1482842.01</v>
      </c>
      <c r="AZT1061">
        <v>1811823.14</v>
      </c>
      <c r="AZV1061">
        <v>-328981.13</v>
      </c>
      <c r="AZX1061">
        <v>0.81842999999999999</v>
      </c>
      <c r="BAA1061" t="s">
        <v>199</v>
      </c>
      <c r="BAH1061">
        <v>1482842.01</v>
      </c>
      <c r="BAJ1061">
        <v>1811823.14</v>
      </c>
      <c r="BAL1061">
        <v>-328981.13</v>
      </c>
      <c r="BAN1061">
        <v>0.81842999999999999</v>
      </c>
      <c r="BAQ1061" t="s">
        <v>199</v>
      </c>
      <c r="BAX1061">
        <v>1482842.01</v>
      </c>
      <c r="BAZ1061">
        <v>1811823.14</v>
      </c>
      <c r="BBB1061">
        <v>-328981.13</v>
      </c>
      <c r="BBD1061">
        <v>0.81842999999999999</v>
      </c>
      <c r="BBG1061" t="s">
        <v>199</v>
      </c>
      <c r="BBN1061">
        <v>1482842.01</v>
      </c>
      <c r="BBP1061">
        <v>1811823.14</v>
      </c>
      <c r="BBR1061">
        <v>-328981.13</v>
      </c>
      <c r="BBT1061">
        <v>0.81842999999999999</v>
      </c>
      <c r="BBW1061" t="s">
        <v>199</v>
      </c>
      <c r="BCD1061">
        <v>1482842.01</v>
      </c>
      <c r="BCF1061">
        <v>1811823.14</v>
      </c>
      <c r="BCH1061">
        <v>-328981.13</v>
      </c>
      <c r="BCJ1061">
        <v>0.81842999999999999</v>
      </c>
      <c r="BCM1061" t="s">
        <v>199</v>
      </c>
      <c r="BCT1061">
        <v>1482842.01</v>
      </c>
      <c r="BCV1061">
        <v>1811823.14</v>
      </c>
      <c r="BCX1061">
        <v>-328981.13</v>
      </c>
      <c r="BCZ1061">
        <v>0.81842999999999999</v>
      </c>
      <c r="BDC1061" t="s">
        <v>199</v>
      </c>
      <c r="BDJ1061">
        <v>1482842.01</v>
      </c>
      <c r="BDL1061">
        <v>1811823.14</v>
      </c>
      <c r="BDN1061">
        <v>-328981.13</v>
      </c>
      <c r="BDP1061">
        <v>0.81842999999999999</v>
      </c>
      <c r="BDS1061" t="s">
        <v>199</v>
      </c>
      <c r="BDZ1061">
        <v>1482842.01</v>
      </c>
      <c r="BEB1061">
        <v>1811823.14</v>
      </c>
      <c r="BED1061">
        <v>-328981.13</v>
      </c>
      <c r="BEF1061">
        <v>0.81842999999999999</v>
      </c>
      <c r="BEI1061" t="s">
        <v>199</v>
      </c>
      <c r="BEP1061">
        <v>1482842.01</v>
      </c>
      <c r="BER1061">
        <v>1811823.14</v>
      </c>
      <c r="BET1061">
        <v>-328981.13</v>
      </c>
      <c r="BEV1061">
        <v>0.81842999999999999</v>
      </c>
      <c r="BEY1061" t="s">
        <v>199</v>
      </c>
      <c r="BFF1061">
        <v>1482842.01</v>
      </c>
      <c r="BFH1061">
        <v>1811823.14</v>
      </c>
      <c r="BFJ1061">
        <v>-328981.13</v>
      </c>
      <c r="BFL1061">
        <v>0.81842999999999999</v>
      </c>
      <c r="BFO1061" t="s">
        <v>199</v>
      </c>
      <c r="BFV1061">
        <v>1482842.01</v>
      </c>
      <c r="BFX1061">
        <v>1811823.14</v>
      </c>
      <c r="BFZ1061">
        <v>-328981.13</v>
      </c>
      <c r="BGB1061">
        <v>0.81842999999999999</v>
      </c>
      <c r="BGE1061" t="s">
        <v>199</v>
      </c>
      <c r="BGL1061">
        <v>1482842.01</v>
      </c>
      <c r="BGN1061">
        <v>1811823.14</v>
      </c>
      <c r="BGP1061">
        <v>-328981.13</v>
      </c>
      <c r="BGR1061">
        <v>0.81842999999999999</v>
      </c>
      <c r="BGU1061" t="s">
        <v>199</v>
      </c>
      <c r="BHB1061">
        <v>1482842.01</v>
      </c>
      <c r="BHD1061">
        <v>1811823.14</v>
      </c>
      <c r="BHF1061">
        <v>-328981.13</v>
      </c>
      <c r="BHH1061">
        <v>0.81842999999999999</v>
      </c>
      <c r="BHK1061" t="s">
        <v>199</v>
      </c>
      <c r="BHR1061">
        <v>1482842.01</v>
      </c>
      <c r="BHT1061">
        <v>1811823.14</v>
      </c>
      <c r="BHV1061">
        <v>-328981.13</v>
      </c>
      <c r="BHX1061">
        <v>0.81842999999999999</v>
      </c>
      <c r="BIA1061" t="s">
        <v>199</v>
      </c>
      <c r="BIH1061">
        <v>1482842.01</v>
      </c>
      <c r="BIJ1061">
        <v>1811823.14</v>
      </c>
      <c r="BIL1061">
        <v>-328981.13</v>
      </c>
      <c r="BIN1061">
        <v>0.81842999999999999</v>
      </c>
      <c r="BIQ1061" t="s">
        <v>199</v>
      </c>
      <c r="BIX1061">
        <v>1482842.01</v>
      </c>
      <c r="BIZ1061">
        <v>1811823.14</v>
      </c>
      <c r="BJB1061">
        <v>-328981.13</v>
      </c>
      <c r="BJD1061">
        <v>0.81842999999999999</v>
      </c>
      <c r="BJG1061" t="s">
        <v>199</v>
      </c>
      <c r="BJN1061">
        <v>1482842.01</v>
      </c>
      <c r="BJP1061">
        <v>1811823.14</v>
      </c>
      <c r="BJR1061">
        <v>-328981.13</v>
      </c>
      <c r="BJT1061">
        <v>0.81842999999999999</v>
      </c>
      <c r="BJW1061" t="s">
        <v>199</v>
      </c>
      <c r="BKD1061">
        <v>1482842.01</v>
      </c>
      <c r="BKF1061">
        <v>1811823.14</v>
      </c>
      <c r="BKH1061">
        <v>-328981.13</v>
      </c>
      <c r="BKJ1061">
        <v>0.81842999999999999</v>
      </c>
      <c r="BKM1061" t="s">
        <v>199</v>
      </c>
      <c r="BKT1061">
        <v>1482842.01</v>
      </c>
      <c r="BKV1061">
        <v>1811823.14</v>
      </c>
      <c r="BKX1061">
        <v>-328981.13</v>
      </c>
      <c r="BKZ1061">
        <v>0.81842999999999999</v>
      </c>
      <c r="BLC1061" t="s">
        <v>199</v>
      </c>
      <c r="BLJ1061">
        <v>1482842.01</v>
      </c>
      <c r="BLL1061">
        <v>1811823.14</v>
      </c>
      <c r="BLN1061">
        <v>-328981.13</v>
      </c>
      <c r="BLP1061">
        <v>0.81842999999999999</v>
      </c>
      <c r="BLS1061" t="s">
        <v>199</v>
      </c>
      <c r="BLZ1061">
        <v>1482842.01</v>
      </c>
      <c r="BMB1061">
        <v>1811823.14</v>
      </c>
      <c r="BMD1061">
        <v>-328981.13</v>
      </c>
      <c r="BMF1061">
        <v>0.81842999999999999</v>
      </c>
      <c r="BMI1061" t="s">
        <v>199</v>
      </c>
      <c r="BMP1061">
        <v>1482842.01</v>
      </c>
      <c r="BMR1061">
        <v>1811823.14</v>
      </c>
      <c r="BMT1061">
        <v>-328981.13</v>
      </c>
      <c r="BMV1061">
        <v>0.81842999999999999</v>
      </c>
      <c r="BMY1061" t="s">
        <v>199</v>
      </c>
      <c r="BNF1061">
        <v>1482842.01</v>
      </c>
      <c r="BNH1061">
        <v>1811823.14</v>
      </c>
      <c r="BNJ1061">
        <v>-328981.13</v>
      </c>
      <c r="BNL1061">
        <v>0.81842999999999999</v>
      </c>
      <c r="BNO1061" t="s">
        <v>199</v>
      </c>
      <c r="BNV1061">
        <v>1482842.01</v>
      </c>
      <c r="BNX1061">
        <v>1811823.14</v>
      </c>
      <c r="BNZ1061">
        <v>-328981.13</v>
      </c>
      <c r="BOB1061">
        <v>0.81842999999999999</v>
      </c>
      <c r="BOE1061" t="s">
        <v>199</v>
      </c>
      <c r="BOL1061">
        <v>1482842.01</v>
      </c>
      <c r="BON1061">
        <v>1811823.14</v>
      </c>
      <c r="BOP1061">
        <v>-328981.13</v>
      </c>
      <c r="BOR1061">
        <v>0.81842999999999999</v>
      </c>
      <c r="BOU1061" t="s">
        <v>199</v>
      </c>
      <c r="BPB1061">
        <v>1482842.01</v>
      </c>
      <c r="BPD1061">
        <v>1811823.14</v>
      </c>
      <c r="BPF1061">
        <v>-328981.13</v>
      </c>
      <c r="BPH1061">
        <v>0.81842999999999999</v>
      </c>
      <c r="BPK1061" t="s">
        <v>199</v>
      </c>
      <c r="BPR1061">
        <v>1482842.01</v>
      </c>
      <c r="BPT1061">
        <v>1811823.14</v>
      </c>
      <c r="BPV1061">
        <v>-328981.13</v>
      </c>
      <c r="BPX1061">
        <v>0.81842999999999999</v>
      </c>
      <c r="BQA1061" t="s">
        <v>199</v>
      </c>
      <c r="BQH1061">
        <v>1482842.01</v>
      </c>
      <c r="BQJ1061">
        <v>1811823.14</v>
      </c>
      <c r="BQL1061">
        <v>-328981.13</v>
      </c>
      <c r="BQN1061">
        <v>0.81842999999999999</v>
      </c>
      <c r="BQQ1061" t="s">
        <v>199</v>
      </c>
      <c r="BQX1061">
        <v>1482842.01</v>
      </c>
      <c r="BQZ1061">
        <v>1811823.14</v>
      </c>
      <c r="BRB1061">
        <v>-328981.13</v>
      </c>
      <c r="BRD1061">
        <v>0.81842999999999999</v>
      </c>
      <c r="BRG1061" t="s">
        <v>199</v>
      </c>
      <c r="BRN1061">
        <v>1482842.01</v>
      </c>
      <c r="BRP1061">
        <v>1811823.14</v>
      </c>
      <c r="BRR1061">
        <v>-328981.13</v>
      </c>
      <c r="BRT1061">
        <v>0.81842999999999999</v>
      </c>
      <c r="BRW1061" t="s">
        <v>199</v>
      </c>
      <c r="BSD1061">
        <v>1482842.01</v>
      </c>
      <c r="BSF1061">
        <v>1811823.14</v>
      </c>
      <c r="BSH1061">
        <v>-328981.13</v>
      </c>
      <c r="BSJ1061">
        <v>0.81842999999999999</v>
      </c>
      <c r="BSM1061" t="s">
        <v>199</v>
      </c>
      <c r="BST1061">
        <v>1482842.01</v>
      </c>
      <c r="BSV1061">
        <v>1811823.14</v>
      </c>
      <c r="BSX1061">
        <v>-328981.13</v>
      </c>
      <c r="BSZ1061">
        <v>0.81842999999999999</v>
      </c>
      <c r="BTC1061" t="s">
        <v>199</v>
      </c>
      <c r="BTJ1061">
        <v>1482842.01</v>
      </c>
      <c r="BTL1061">
        <v>1811823.14</v>
      </c>
      <c r="BTN1061">
        <v>-328981.13</v>
      </c>
      <c r="BTP1061">
        <v>0.81842999999999999</v>
      </c>
      <c r="BTS1061" t="s">
        <v>199</v>
      </c>
      <c r="BTZ1061">
        <v>1482842.01</v>
      </c>
      <c r="BUB1061">
        <v>1811823.14</v>
      </c>
      <c r="BUD1061">
        <v>-328981.13</v>
      </c>
      <c r="BUF1061">
        <v>0.81842999999999999</v>
      </c>
      <c r="BUI1061" t="s">
        <v>199</v>
      </c>
      <c r="BUP1061">
        <v>1482842.01</v>
      </c>
      <c r="BUR1061">
        <v>1811823.14</v>
      </c>
      <c r="BUT1061">
        <v>-328981.13</v>
      </c>
      <c r="BUV1061">
        <v>0.81842999999999999</v>
      </c>
      <c r="BUY1061" t="s">
        <v>199</v>
      </c>
      <c r="BVF1061">
        <v>1482842.01</v>
      </c>
      <c r="BVH1061">
        <v>1811823.14</v>
      </c>
      <c r="BVJ1061">
        <v>-328981.13</v>
      </c>
      <c r="BVL1061">
        <v>0.81842999999999999</v>
      </c>
      <c r="BVO1061" t="s">
        <v>199</v>
      </c>
      <c r="BVV1061">
        <v>1482842.01</v>
      </c>
      <c r="BVX1061">
        <v>1811823.14</v>
      </c>
      <c r="BVZ1061">
        <v>-328981.13</v>
      </c>
      <c r="BWB1061">
        <v>0.81842999999999999</v>
      </c>
      <c r="BWE1061" t="s">
        <v>199</v>
      </c>
      <c r="BWL1061">
        <v>1482842.01</v>
      </c>
      <c r="BWN1061">
        <v>1811823.14</v>
      </c>
      <c r="BWP1061">
        <v>-328981.13</v>
      </c>
      <c r="BWR1061">
        <v>0.81842999999999999</v>
      </c>
      <c r="BWU1061" t="s">
        <v>199</v>
      </c>
      <c r="BXB1061">
        <v>1482842.01</v>
      </c>
      <c r="BXD1061">
        <v>1811823.14</v>
      </c>
      <c r="BXF1061">
        <v>-328981.13</v>
      </c>
      <c r="BXH1061">
        <v>0.81842999999999999</v>
      </c>
      <c r="BXK1061" t="s">
        <v>199</v>
      </c>
      <c r="BXR1061">
        <v>1482842.01</v>
      </c>
      <c r="BXT1061">
        <v>1811823.14</v>
      </c>
      <c r="BXV1061">
        <v>-328981.13</v>
      </c>
      <c r="BXX1061">
        <v>0.81842999999999999</v>
      </c>
      <c r="BYA1061" t="s">
        <v>199</v>
      </c>
      <c r="BYH1061">
        <v>1482842.01</v>
      </c>
      <c r="BYJ1061">
        <v>1811823.14</v>
      </c>
      <c r="BYL1061">
        <v>-328981.13</v>
      </c>
      <c r="BYN1061">
        <v>0.81842999999999999</v>
      </c>
      <c r="BYQ1061" t="s">
        <v>199</v>
      </c>
      <c r="BYX1061">
        <v>1482842.01</v>
      </c>
      <c r="BYZ1061">
        <v>1811823.14</v>
      </c>
      <c r="BZB1061">
        <v>-328981.13</v>
      </c>
      <c r="BZD1061">
        <v>0.81842999999999999</v>
      </c>
      <c r="BZG1061" t="s">
        <v>199</v>
      </c>
      <c r="BZN1061">
        <v>1482842.01</v>
      </c>
      <c r="BZP1061">
        <v>1811823.14</v>
      </c>
      <c r="BZR1061">
        <v>-328981.13</v>
      </c>
      <c r="BZT1061">
        <v>0.81842999999999999</v>
      </c>
      <c r="BZW1061" t="s">
        <v>199</v>
      </c>
      <c r="CAD1061">
        <v>1482842.01</v>
      </c>
      <c r="CAF1061">
        <v>1811823.14</v>
      </c>
      <c r="CAH1061">
        <v>-328981.13</v>
      </c>
      <c r="CAJ1061">
        <v>0.81842999999999999</v>
      </c>
      <c r="CAM1061" t="s">
        <v>199</v>
      </c>
      <c r="CAT1061">
        <v>1482842.01</v>
      </c>
      <c r="CAV1061">
        <v>1811823.14</v>
      </c>
      <c r="CAX1061">
        <v>-328981.13</v>
      </c>
      <c r="CAZ1061">
        <v>0.81842999999999999</v>
      </c>
      <c r="CBC1061" t="s">
        <v>199</v>
      </c>
      <c r="CBJ1061">
        <v>1482842.01</v>
      </c>
      <c r="CBL1061">
        <v>1811823.14</v>
      </c>
      <c r="CBN1061">
        <v>-328981.13</v>
      </c>
      <c r="CBP1061">
        <v>0.81842999999999999</v>
      </c>
      <c r="CBS1061" t="s">
        <v>199</v>
      </c>
      <c r="CBZ1061">
        <v>1482842.01</v>
      </c>
      <c r="CCB1061">
        <v>1811823.14</v>
      </c>
      <c r="CCD1061">
        <v>-328981.13</v>
      </c>
      <c r="CCF1061">
        <v>0.81842999999999999</v>
      </c>
      <c r="CCI1061" t="s">
        <v>199</v>
      </c>
      <c r="CCP1061">
        <v>1482842.01</v>
      </c>
      <c r="CCR1061">
        <v>1811823.14</v>
      </c>
      <c r="CCT1061">
        <v>-328981.13</v>
      </c>
      <c r="CCV1061">
        <v>0.81842999999999999</v>
      </c>
      <c r="CCY1061" t="s">
        <v>199</v>
      </c>
      <c r="CDF1061">
        <v>1482842.01</v>
      </c>
      <c r="CDH1061">
        <v>1811823.14</v>
      </c>
      <c r="CDJ1061">
        <v>-328981.13</v>
      </c>
      <c r="CDL1061">
        <v>0.81842999999999999</v>
      </c>
      <c r="CDO1061" t="s">
        <v>199</v>
      </c>
      <c r="CDV1061">
        <v>1482842.01</v>
      </c>
      <c r="CDX1061">
        <v>1811823.14</v>
      </c>
      <c r="CDZ1061">
        <v>-328981.13</v>
      </c>
      <c r="CEB1061">
        <v>0.81842999999999999</v>
      </c>
      <c r="CEE1061" t="s">
        <v>199</v>
      </c>
      <c r="CEL1061">
        <v>1482842.01</v>
      </c>
      <c r="CEN1061">
        <v>1811823.14</v>
      </c>
      <c r="CEP1061">
        <v>-328981.13</v>
      </c>
      <c r="CER1061">
        <v>0.81842999999999999</v>
      </c>
      <c r="CEU1061" t="s">
        <v>199</v>
      </c>
      <c r="CFB1061">
        <v>1482842.01</v>
      </c>
      <c r="CFD1061">
        <v>1811823.14</v>
      </c>
      <c r="CFF1061">
        <v>-328981.13</v>
      </c>
      <c r="CFH1061">
        <v>0.81842999999999999</v>
      </c>
      <c r="CFK1061" t="s">
        <v>199</v>
      </c>
      <c r="CFR1061">
        <v>1482842.01</v>
      </c>
      <c r="CFT1061">
        <v>1811823.14</v>
      </c>
      <c r="CFV1061">
        <v>-328981.13</v>
      </c>
      <c r="CFX1061">
        <v>0.81842999999999999</v>
      </c>
      <c r="CGA1061" t="s">
        <v>199</v>
      </c>
      <c r="CGH1061">
        <v>1482842.01</v>
      </c>
      <c r="CGJ1061">
        <v>1811823.14</v>
      </c>
      <c r="CGL1061">
        <v>-328981.13</v>
      </c>
      <c r="CGN1061">
        <v>0.81842999999999999</v>
      </c>
      <c r="CGQ1061" t="s">
        <v>199</v>
      </c>
      <c r="CGX1061">
        <v>1482842.01</v>
      </c>
      <c r="CGZ1061">
        <v>1811823.14</v>
      </c>
      <c r="CHB1061">
        <v>-328981.13</v>
      </c>
      <c r="CHD1061">
        <v>0.81842999999999999</v>
      </c>
      <c r="CHG1061" t="s">
        <v>199</v>
      </c>
      <c r="CHN1061">
        <v>1482842.01</v>
      </c>
      <c r="CHP1061">
        <v>1811823.14</v>
      </c>
      <c r="CHR1061">
        <v>-328981.13</v>
      </c>
      <c r="CHT1061">
        <v>0.81842999999999999</v>
      </c>
      <c r="CHW1061" t="s">
        <v>199</v>
      </c>
      <c r="CID1061">
        <v>1482842.01</v>
      </c>
      <c r="CIF1061">
        <v>1811823.14</v>
      </c>
      <c r="CIH1061">
        <v>-328981.13</v>
      </c>
      <c r="CIJ1061">
        <v>0.81842999999999999</v>
      </c>
      <c r="CIM1061" t="s">
        <v>199</v>
      </c>
      <c r="CIT1061">
        <v>1482842.01</v>
      </c>
      <c r="CIV1061">
        <v>1811823.14</v>
      </c>
      <c r="CIX1061">
        <v>-328981.13</v>
      </c>
      <c r="CIZ1061">
        <v>0.81842999999999999</v>
      </c>
      <c r="CJC1061" t="s">
        <v>199</v>
      </c>
      <c r="CJJ1061">
        <v>1482842.01</v>
      </c>
      <c r="CJL1061">
        <v>1811823.14</v>
      </c>
      <c r="CJN1061">
        <v>-328981.13</v>
      </c>
      <c r="CJP1061">
        <v>0.81842999999999999</v>
      </c>
      <c r="CJS1061" t="s">
        <v>199</v>
      </c>
      <c r="CJZ1061">
        <v>1482842.01</v>
      </c>
      <c r="CKB1061">
        <v>1811823.14</v>
      </c>
      <c r="CKD1061">
        <v>-328981.13</v>
      </c>
      <c r="CKF1061">
        <v>0.81842999999999999</v>
      </c>
      <c r="CKI1061" t="s">
        <v>199</v>
      </c>
      <c r="CKP1061">
        <v>1482842.01</v>
      </c>
      <c r="CKR1061">
        <v>1811823.14</v>
      </c>
      <c r="CKT1061">
        <v>-328981.13</v>
      </c>
      <c r="CKV1061">
        <v>0.81842999999999999</v>
      </c>
      <c r="CKY1061" t="s">
        <v>199</v>
      </c>
      <c r="CLF1061">
        <v>1482842.01</v>
      </c>
      <c r="CLH1061">
        <v>1811823.14</v>
      </c>
      <c r="CLJ1061">
        <v>-328981.13</v>
      </c>
      <c r="CLL1061">
        <v>0.81842999999999999</v>
      </c>
      <c r="CLO1061" t="s">
        <v>199</v>
      </c>
      <c r="CLV1061">
        <v>1482842.01</v>
      </c>
      <c r="CLX1061">
        <v>1811823.14</v>
      </c>
      <c r="CLZ1061">
        <v>-328981.13</v>
      </c>
      <c r="CMB1061">
        <v>0.81842999999999999</v>
      </c>
      <c r="CME1061" t="s">
        <v>199</v>
      </c>
      <c r="CML1061">
        <v>1482842.01</v>
      </c>
      <c r="CMN1061">
        <v>1811823.14</v>
      </c>
      <c r="CMP1061">
        <v>-328981.13</v>
      </c>
      <c r="CMR1061">
        <v>0.81842999999999999</v>
      </c>
      <c r="CMU1061" t="s">
        <v>199</v>
      </c>
      <c r="CNB1061">
        <v>1482842.01</v>
      </c>
      <c r="CND1061">
        <v>1811823.14</v>
      </c>
      <c r="CNF1061">
        <v>-328981.13</v>
      </c>
      <c r="CNH1061">
        <v>0.81842999999999999</v>
      </c>
      <c r="CNK1061" t="s">
        <v>199</v>
      </c>
      <c r="CNR1061">
        <v>1482842.01</v>
      </c>
      <c r="CNT1061">
        <v>1811823.14</v>
      </c>
      <c r="CNV1061">
        <v>-328981.13</v>
      </c>
      <c r="CNX1061">
        <v>0.81842999999999999</v>
      </c>
      <c r="COA1061" t="s">
        <v>199</v>
      </c>
      <c r="COH1061">
        <v>1482842.01</v>
      </c>
      <c r="COJ1061">
        <v>1811823.14</v>
      </c>
      <c r="COL1061">
        <v>-328981.13</v>
      </c>
      <c r="CON1061">
        <v>0.81842999999999999</v>
      </c>
      <c r="COQ1061" t="s">
        <v>199</v>
      </c>
      <c r="COX1061">
        <v>1482842.01</v>
      </c>
      <c r="COZ1061">
        <v>1811823.14</v>
      </c>
      <c r="CPB1061">
        <v>-328981.13</v>
      </c>
      <c r="CPD1061">
        <v>0.81842999999999999</v>
      </c>
      <c r="CPG1061" t="s">
        <v>199</v>
      </c>
      <c r="CPN1061">
        <v>1482842.01</v>
      </c>
      <c r="CPP1061">
        <v>1811823.14</v>
      </c>
      <c r="CPR1061">
        <v>-328981.13</v>
      </c>
      <c r="CPT1061">
        <v>0.81842999999999999</v>
      </c>
      <c r="CPW1061" t="s">
        <v>199</v>
      </c>
      <c r="CQD1061">
        <v>1482842.01</v>
      </c>
      <c r="CQF1061">
        <v>1811823.14</v>
      </c>
      <c r="CQH1061">
        <v>-328981.13</v>
      </c>
      <c r="CQJ1061">
        <v>0.81842999999999999</v>
      </c>
      <c r="CQM1061" t="s">
        <v>199</v>
      </c>
      <c r="CQT1061">
        <v>1482842.01</v>
      </c>
      <c r="CQV1061">
        <v>1811823.14</v>
      </c>
      <c r="CQX1061">
        <v>-328981.13</v>
      </c>
      <c r="CQZ1061">
        <v>0.81842999999999999</v>
      </c>
      <c r="CRC1061" t="s">
        <v>199</v>
      </c>
      <c r="CRJ1061">
        <v>1482842.01</v>
      </c>
      <c r="CRL1061">
        <v>1811823.14</v>
      </c>
      <c r="CRN1061">
        <v>-328981.13</v>
      </c>
      <c r="CRP1061">
        <v>0.81842999999999999</v>
      </c>
      <c r="CRS1061" t="s">
        <v>199</v>
      </c>
      <c r="CRZ1061">
        <v>1482842.01</v>
      </c>
      <c r="CSB1061">
        <v>1811823.14</v>
      </c>
      <c r="CSD1061">
        <v>-328981.13</v>
      </c>
      <c r="CSF1061">
        <v>0.81842999999999999</v>
      </c>
      <c r="CSI1061" t="s">
        <v>199</v>
      </c>
      <c r="CSP1061">
        <v>1482842.01</v>
      </c>
      <c r="CSR1061">
        <v>1811823.14</v>
      </c>
      <c r="CST1061">
        <v>-328981.13</v>
      </c>
      <c r="CSV1061">
        <v>0.81842999999999999</v>
      </c>
      <c r="CSY1061" t="s">
        <v>199</v>
      </c>
      <c r="CTF1061">
        <v>1482842.01</v>
      </c>
      <c r="CTH1061">
        <v>1811823.14</v>
      </c>
      <c r="CTJ1061">
        <v>-328981.13</v>
      </c>
      <c r="CTL1061">
        <v>0.81842999999999999</v>
      </c>
      <c r="CTO1061" t="s">
        <v>199</v>
      </c>
      <c r="CTV1061">
        <v>1482842.01</v>
      </c>
      <c r="CTX1061">
        <v>1811823.14</v>
      </c>
      <c r="CTZ1061">
        <v>-328981.13</v>
      </c>
      <c r="CUB1061">
        <v>0.81842999999999999</v>
      </c>
      <c r="CUE1061" t="s">
        <v>199</v>
      </c>
      <c r="CUL1061">
        <v>1482842.01</v>
      </c>
      <c r="CUN1061">
        <v>1811823.14</v>
      </c>
      <c r="CUP1061">
        <v>-328981.13</v>
      </c>
      <c r="CUR1061">
        <v>0.81842999999999999</v>
      </c>
      <c r="CUU1061" t="s">
        <v>199</v>
      </c>
      <c r="CVB1061">
        <v>1482842.01</v>
      </c>
      <c r="CVD1061">
        <v>1811823.14</v>
      </c>
      <c r="CVF1061">
        <v>-328981.13</v>
      </c>
      <c r="CVH1061">
        <v>0.81842999999999999</v>
      </c>
      <c r="CVK1061" t="s">
        <v>199</v>
      </c>
      <c r="CVR1061">
        <v>1482842.01</v>
      </c>
      <c r="CVT1061">
        <v>1811823.14</v>
      </c>
      <c r="CVV1061">
        <v>-328981.13</v>
      </c>
      <c r="CVX1061">
        <v>0.81842999999999999</v>
      </c>
      <c r="CWA1061" t="s">
        <v>199</v>
      </c>
      <c r="CWH1061">
        <v>1482842.01</v>
      </c>
      <c r="CWJ1061">
        <v>1811823.14</v>
      </c>
      <c r="CWL1061">
        <v>-328981.13</v>
      </c>
      <c r="CWN1061">
        <v>0.81842999999999999</v>
      </c>
      <c r="CWQ1061" t="s">
        <v>199</v>
      </c>
      <c r="CWX1061">
        <v>1482842.01</v>
      </c>
      <c r="CWZ1061">
        <v>1811823.14</v>
      </c>
      <c r="CXB1061">
        <v>-328981.13</v>
      </c>
      <c r="CXD1061">
        <v>0.81842999999999999</v>
      </c>
      <c r="CXG1061" t="s">
        <v>199</v>
      </c>
      <c r="CXN1061">
        <v>1482842.01</v>
      </c>
      <c r="CXP1061">
        <v>1811823.14</v>
      </c>
      <c r="CXR1061">
        <v>-328981.13</v>
      </c>
      <c r="CXT1061">
        <v>0.81842999999999999</v>
      </c>
      <c r="CXW1061" t="s">
        <v>199</v>
      </c>
      <c r="CYD1061">
        <v>1482842.01</v>
      </c>
      <c r="CYF1061">
        <v>1811823.14</v>
      </c>
      <c r="CYH1061">
        <v>-328981.13</v>
      </c>
      <c r="CYJ1061">
        <v>0.81842999999999999</v>
      </c>
      <c r="CYM1061" t="s">
        <v>199</v>
      </c>
      <c r="CYT1061">
        <v>1482842.01</v>
      </c>
      <c r="CYV1061">
        <v>1811823.14</v>
      </c>
      <c r="CYX1061">
        <v>-328981.13</v>
      </c>
      <c r="CYZ1061">
        <v>0.81842999999999999</v>
      </c>
      <c r="CZC1061" t="s">
        <v>199</v>
      </c>
      <c r="CZJ1061">
        <v>1482842.01</v>
      </c>
      <c r="CZL1061">
        <v>1811823.14</v>
      </c>
      <c r="CZN1061">
        <v>-328981.13</v>
      </c>
      <c r="CZP1061">
        <v>0.81842999999999999</v>
      </c>
      <c r="CZS1061" t="s">
        <v>199</v>
      </c>
      <c r="CZZ1061">
        <v>1482842.01</v>
      </c>
      <c r="DAB1061">
        <v>1811823.14</v>
      </c>
      <c r="DAD1061">
        <v>-328981.13</v>
      </c>
      <c r="DAF1061">
        <v>0.81842999999999999</v>
      </c>
      <c r="DAI1061" t="s">
        <v>199</v>
      </c>
      <c r="DAP1061">
        <v>1482842.01</v>
      </c>
      <c r="DAR1061">
        <v>1811823.14</v>
      </c>
      <c r="DAT1061">
        <v>-328981.13</v>
      </c>
      <c r="DAV1061">
        <v>0.81842999999999999</v>
      </c>
      <c r="DAY1061" t="s">
        <v>199</v>
      </c>
      <c r="DBF1061">
        <v>1482842.01</v>
      </c>
      <c r="DBH1061">
        <v>1811823.14</v>
      </c>
      <c r="DBJ1061">
        <v>-328981.13</v>
      </c>
      <c r="DBL1061">
        <v>0.81842999999999999</v>
      </c>
      <c r="DBO1061" t="s">
        <v>199</v>
      </c>
      <c r="DBV1061">
        <v>1482842.01</v>
      </c>
      <c r="DBX1061">
        <v>1811823.14</v>
      </c>
      <c r="DBZ1061">
        <v>-328981.13</v>
      </c>
      <c r="DCB1061">
        <v>0.81842999999999999</v>
      </c>
      <c r="DCE1061" t="s">
        <v>199</v>
      </c>
      <c r="DCL1061">
        <v>1482842.01</v>
      </c>
      <c r="DCN1061">
        <v>1811823.14</v>
      </c>
      <c r="DCP1061">
        <v>-328981.13</v>
      </c>
      <c r="DCR1061">
        <v>0.81842999999999999</v>
      </c>
      <c r="DCU1061" t="s">
        <v>199</v>
      </c>
      <c r="DDB1061">
        <v>1482842.01</v>
      </c>
      <c r="DDD1061">
        <v>1811823.14</v>
      </c>
      <c r="DDF1061">
        <v>-328981.13</v>
      </c>
      <c r="DDH1061">
        <v>0.81842999999999999</v>
      </c>
      <c r="DDK1061" t="s">
        <v>199</v>
      </c>
      <c r="DDR1061">
        <v>1482842.01</v>
      </c>
      <c r="DDT1061">
        <v>1811823.14</v>
      </c>
      <c r="DDV1061">
        <v>-328981.13</v>
      </c>
      <c r="DDX1061">
        <v>0.81842999999999999</v>
      </c>
      <c r="DEA1061" t="s">
        <v>199</v>
      </c>
      <c r="DEH1061">
        <v>1482842.01</v>
      </c>
      <c r="DEJ1061">
        <v>1811823.14</v>
      </c>
      <c r="DEL1061">
        <v>-328981.13</v>
      </c>
      <c r="DEN1061">
        <v>0.81842999999999999</v>
      </c>
      <c r="DEQ1061" t="s">
        <v>199</v>
      </c>
      <c r="DEX1061">
        <v>1482842.01</v>
      </c>
      <c r="DEZ1061">
        <v>1811823.14</v>
      </c>
      <c r="DFB1061">
        <v>-328981.13</v>
      </c>
      <c r="DFD1061">
        <v>0.81842999999999999</v>
      </c>
      <c r="DFG1061" t="s">
        <v>199</v>
      </c>
      <c r="DFN1061">
        <v>1482842.01</v>
      </c>
      <c r="DFP1061">
        <v>1811823.14</v>
      </c>
      <c r="DFR1061">
        <v>-328981.13</v>
      </c>
      <c r="DFT1061">
        <v>0.81842999999999999</v>
      </c>
      <c r="DFW1061" t="s">
        <v>199</v>
      </c>
      <c r="DGD1061">
        <v>1482842.01</v>
      </c>
      <c r="DGF1061">
        <v>1811823.14</v>
      </c>
      <c r="DGH1061">
        <v>-328981.13</v>
      </c>
      <c r="DGJ1061">
        <v>0.81842999999999999</v>
      </c>
      <c r="DGM1061" t="s">
        <v>199</v>
      </c>
      <c r="DGT1061">
        <v>1482842.01</v>
      </c>
      <c r="DGV1061">
        <v>1811823.14</v>
      </c>
      <c r="DGX1061">
        <v>-328981.13</v>
      </c>
      <c r="DGZ1061">
        <v>0.81842999999999999</v>
      </c>
      <c r="DHC1061" t="s">
        <v>199</v>
      </c>
      <c r="DHJ1061">
        <v>1482842.01</v>
      </c>
      <c r="DHL1061">
        <v>1811823.14</v>
      </c>
      <c r="DHN1061">
        <v>-328981.13</v>
      </c>
      <c r="DHP1061">
        <v>0.81842999999999999</v>
      </c>
      <c r="DHS1061" t="s">
        <v>199</v>
      </c>
      <c r="DHZ1061">
        <v>1482842.01</v>
      </c>
      <c r="DIB1061">
        <v>1811823.14</v>
      </c>
      <c r="DID1061">
        <v>-328981.13</v>
      </c>
      <c r="DIF1061">
        <v>0.81842999999999999</v>
      </c>
      <c r="DII1061" t="s">
        <v>199</v>
      </c>
      <c r="DIP1061">
        <v>1482842.01</v>
      </c>
      <c r="DIR1061">
        <v>1811823.14</v>
      </c>
      <c r="DIT1061">
        <v>-328981.13</v>
      </c>
      <c r="DIV1061">
        <v>0.81842999999999999</v>
      </c>
      <c r="DIY1061" t="s">
        <v>199</v>
      </c>
      <c r="DJF1061">
        <v>1482842.01</v>
      </c>
      <c r="DJH1061">
        <v>1811823.14</v>
      </c>
      <c r="DJJ1061">
        <v>-328981.13</v>
      </c>
      <c r="DJL1061">
        <v>0.81842999999999999</v>
      </c>
      <c r="DJO1061" t="s">
        <v>199</v>
      </c>
      <c r="DJV1061">
        <v>1482842.01</v>
      </c>
      <c r="DJX1061">
        <v>1811823.14</v>
      </c>
      <c r="DJZ1061">
        <v>-328981.13</v>
      </c>
      <c r="DKB1061">
        <v>0.81842999999999999</v>
      </c>
      <c r="DKE1061" t="s">
        <v>199</v>
      </c>
      <c r="DKL1061">
        <v>1482842.01</v>
      </c>
      <c r="DKN1061">
        <v>1811823.14</v>
      </c>
      <c r="DKP1061">
        <v>-328981.13</v>
      </c>
      <c r="DKR1061">
        <v>0.81842999999999999</v>
      </c>
      <c r="DKU1061" t="s">
        <v>199</v>
      </c>
      <c r="DLB1061">
        <v>1482842.01</v>
      </c>
      <c r="DLD1061">
        <v>1811823.14</v>
      </c>
      <c r="DLF1061">
        <v>-328981.13</v>
      </c>
      <c r="DLH1061">
        <v>0.81842999999999999</v>
      </c>
      <c r="DLK1061" t="s">
        <v>199</v>
      </c>
      <c r="DLR1061">
        <v>1482842.01</v>
      </c>
      <c r="DLT1061">
        <v>1811823.14</v>
      </c>
      <c r="DLV1061">
        <v>-328981.13</v>
      </c>
      <c r="DLX1061">
        <v>0.81842999999999999</v>
      </c>
      <c r="DMA1061" t="s">
        <v>199</v>
      </c>
      <c r="DMH1061">
        <v>1482842.01</v>
      </c>
      <c r="DMJ1061">
        <v>1811823.14</v>
      </c>
      <c r="DML1061">
        <v>-328981.13</v>
      </c>
      <c r="DMN1061">
        <v>0.81842999999999999</v>
      </c>
      <c r="DMQ1061" t="s">
        <v>199</v>
      </c>
      <c r="DMX1061">
        <v>1482842.01</v>
      </c>
      <c r="DMZ1061">
        <v>1811823.14</v>
      </c>
      <c r="DNB1061">
        <v>-328981.13</v>
      </c>
      <c r="DND1061">
        <v>0.81842999999999999</v>
      </c>
      <c r="DNG1061" t="s">
        <v>199</v>
      </c>
      <c r="DNN1061">
        <v>1482842.01</v>
      </c>
      <c r="DNP1061">
        <v>1811823.14</v>
      </c>
      <c r="DNR1061">
        <v>-328981.13</v>
      </c>
      <c r="DNT1061">
        <v>0.81842999999999999</v>
      </c>
      <c r="DNW1061" t="s">
        <v>199</v>
      </c>
      <c r="DOD1061">
        <v>1482842.01</v>
      </c>
      <c r="DOF1061">
        <v>1811823.14</v>
      </c>
      <c r="DOH1061">
        <v>-328981.13</v>
      </c>
      <c r="DOJ1061">
        <v>0.81842999999999999</v>
      </c>
      <c r="DOM1061" t="s">
        <v>199</v>
      </c>
      <c r="DOT1061">
        <v>1482842.01</v>
      </c>
      <c r="DOV1061">
        <v>1811823.14</v>
      </c>
      <c r="DOX1061">
        <v>-328981.13</v>
      </c>
      <c r="DOZ1061">
        <v>0.81842999999999999</v>
      </c>
      <c r="DPC1061" t="s">
        <v>199</v>
      </c>
      <c r="DPJ1061">
        <v>1482842.01</v>
      </c>
      <c r="DPL1061">
        <v>1811823.14</v>
      </c>
      <c r="DPN1061">
        <v>-328981.13</v>
      </c>
      <c r="DPP1061">
        <v>0.81842999999999999</v>
      </c>
      <c r="DPS1061" t="s">
        <v>199</v>
      </c>
      <c r="DPZ1061">
        <v>1482842.01</v>
      </c>
      <c r="DQB1061">
        <v>1811823.14</v>
      </c>
      <c r="DQD1061">
        <v>-328981.13</v>
      </c>
      <c r="DQF1061">
        <v>0.81842999999999999</v>
      </c>
      <c r="DQI1061" t="s">
        <v>199</v>
      </c>
      <c r="DQP1061">
        <v>1482842.01</v>
      </c>
      <c r="DQR1061">
        <v>1811823.14</v>
      </c>
      <c r="DQT1061">
        <v>-328981.13</v>
      </c>
      <c r="DQV1061">
        <v>0.81842999999999999</v>
      </c>
      <c r="DQY1061" t="s">
        <v>199</v>
      </c>
      <c r="DRF1061">
        <v>1482842.01</v>
      </c>
      <c r="DRH1061">
        <v>1811823.14</v>
      </c>
      <c r="DRJ1061">
        <v>-328981.13</v>
      </c>
      <c r="DRL1061">
        <v>0.81842999999999999</v>
      </c>
      <c r="DRO1061" t="s">
        <v>199</v>
      </c>
      <c r="DRV1061">
        <v>1482842.01</v>
      </c>
      <c r="DRX1061">
        <v>1811823.14</v>
      </c>
      <c r="DRZ1061">
        <v>-328981.13</v>
      </c>
      <c r="DSB1061">
        <v>0.81842999999999999</v>
      </c>
      <c r="DSE1061" t="s">
        <v>199</v>
      </c>
      <c r="DSL1061">
        <v>1482842.01</v>
      </c>
      <c r="DSN1061">
        <v>1811823.14</v>
      </c>
      <c r="DSP1061">
        <v>-328981.13</v>
      </c>
      <c r="DSR1061">
        <v>0.81842999999999999</v>
      </c>
      <c r="DSU1061" t="s">
        <v>199</v>
      </c>
      <c r="DTB1061">
        <v>1482842.01</v>
      </c>
      <c r="DTD1061">
        <v>1811823.14</v>
      </c>
      <c r="DTF1061">
        <v>-328981.13</v>
      </c>
      <c r="DTH1061">
        <v>0.81842999999999999</v>
      </c>
      <c r="DTK1061" t="s">
        <v>199</v>
      </c>
      <c r="DTR1061">
        <v>1482842.01</v>
      </c>
      <c r="DTT1061">
        <v>1811823.14</v>
      </c>
      <c r="DTV1061">
        <v>-328981.13</v>
      </c>
      <c r="DTX1061">
        <v>0.81842999999999999</v>
      </c>
      <c r="DUA1061" t="s">
        <v>199</v>
      </c>
      <c r="DUH1061">
        <v>1482842.01</v>
      </c>
      <c r="DUJ1061">
        <v>1811823.14</v>
      </c>
      <c r="DUL1061">
        <v>-328981.13</v>
      </c>
      <c r="DUN1061">
        <v>0.81842999999999999</v>
      </c>
      <c r="DUQ1061" t="s">
        <v>199</v>
      </c>
      <c r="DUX1061">
        <v>1482842.01</v>
      </c>
      <c r="DUZ1061">
        <v>1811823.14</v>
      </c>
      <c r="DVB1061">
        <v>-328981.13</v>
      </c>
      <c r="DVD1061">
        <v>0.81842999999999999</v>
      </c>
      <c r="DVG1061" t="s">
        <v>199</v>
      </c>
      <c r="DVN1061">
        <v>1482842.01</v>
      </c>
      <c r="DVP1061">
        <v>1811823.14</v>
      </c>
      <c r="DVR1061">
        <v>-328981.13</v>
      </c>
      <c r="DVT1061">
        <v>0.81842999999999999</v>
      </c>
      <c r="DVW1061" t="s">
        <v>199</v>
      </c>
      <c r="DWD1061">
        <v>1482842.01</v>
      </c>
      <c r="DWF1061">
        <v>1811823.14</v>
      </c>
      <c r="DWH1061">
        <v>-328981.13</v>
      </c>
      <c r="DWJ1061">
        <v>0.81842999999999999</v>
      </c>
      <c r="DWM1061" t="s">
        <v>199</v>
      </c>
      <c r="DWT1061">
        <v>1482842.01</v>
      </c>
      <c r="DWV1061">
        <v>1811823.14</v>
      </c>
      <c r="DWX1061">
        <v>-328981.13</v>
      </c>
      <c r="DWZ1061">
        <v>0.81842999999999999</v>
      </c>
      <c r="DXC1061" t="s">
        <v>199</v>
      </c>
      <c r="DXJ1061">
        <v>1482842.01</v>
      </c>
      <c r="DXL1061">
        <v>1811823.14</v>
      </c>
      <c r="DXN1061">
        <v>-328981.13</v>
      </c>
      <c r="DXP1061">
        <v>0.81842999999999999</v>
      </c>
      <c r="DXS1061" t="s">
        <v>199</v>
      </c>
      <c r="DXZ1061">
        <v>1482842.01</v>
      </c>
      <c r="DYB1061">
        <v>1811823.14</v>
      </c>
      <c r="DYD1061">
        <v>-328981.13</v>
      </c>
      <c r="DYF1061">
        <v>0.81842999999999999</v>
      </c>
      <c r="DYI1061" t="s">
        <v>199</v>
      </c>
      <c r="DYP1061">
        <v>1482842.01</v>
      </c>
      <c r="DYR1061">
        <v>1811823.14</v>
      </c>
      <c r="DYT1061">
        <v>-328981.13</v>
      </c>
      <c r="DYV1061">
        <v>0.81842999999999999</v>
      </c>
      <c r="DYY1061" t="s">
        <v>199</v>
      </c>
      <c r="DZF1061">
        <v>1482842.01</v>
      </c>
      <c r="DZH1061">
        <v>1811823.14</v>
      </c>
      <c r="DZJ1061">
        <v>-328981.13</v>
      </c>
      <c r="DZL1061">
        <v>0.81842999999999999</v>
      </c>
      <c r="DZO1061" t="s">
        <v>199</v>
      </c>
      <c r="DZV1061">
        <v>1482842.01</v>
      </c>
      <c r="DZX1061">
        <v>1811823.14</v>
      </c>
      <c r="DZZ1061">
        <v>-328981.13</v>
      </c>
      <c r="EAB1061">
        <v>0.81842999999999999</v>
      </c>
      <c r="EAE1061" t="s">
        <v>199</v>
      </c>
      <c r="EAL1061">
        <v>1482842.01</v>
      </c>
      <c r="EAN1061">
        <v>1811823.14</v>
      </c>
      <c r="EAP1061">
        <v>-328981.13</v>
      </c>
      <c r="EAR1061">
        <v>0.81842999999999999</v>
      </c>
      <c r="EAU1061" t="s">
        <v>199</v>
      </c>
      <c r="EBB1061">
        <v>1482842.01</v>
      </c>
      <c r="EBD1061">
        <v>1811823.14</v>
      </c>
      <c r="EBF1061">
        <v>-328981.13</v>
      </c>
      <c r="EBH1061">
        <v>0.81842999999999999</v>
      </c>
      <c r="EBK1061" t="s">
        <v>199</v>
      </c>
      <c r="EBR1061">
        <v>1482842.01</v>
      </c>
      <c r="EBT1061">
        <v>1811823.14</v>
      </c>
      <c r="EBV1061">
        <v>-328981.13</v>
      </c>
      <c r="EBX1061">
        <v>0.81842999999999999</v>
      </c>
      <c r="ECA1061" t="s">
        <v>199</v>
      </c>
      <c r="ECH1061">
        <v>1482842.01</v>
      </c>
      <c r="ECJ1061">
        <v>1811823.14</v>
      </c>
      <c r="ECL1061">
        <v>-328981.13</v>
      </c>
      <c r="ECN1061">
        <v>0.81842999999999999</v>
      </c>
      <c r="ECQ1061" t="s">
        <v>199</v>
      </c>
      <c r="ECX1061">
        <v>1482842.01</v>
      </c>
      <c r="ECZ1061">
        <v>1811823.14</v>
      </c>
      <c r="EDB1061">
        <v>-328981.13</v>
      </c>
      <c r="EDD1061">
        <v>0.81842999999999999</v>
      </c>
      <c r="EDG1061" t="s">
        <v>199</v>
      </c>
      <c r="EDN1061">
        <v>1482842.01</v>
      </c>
      <c r="EDP1061">
        <v>1811823.14</v>
      </c>
      <c r="EDR1061">
        <v>-328981.13</v>
      </c>
      <c r="EDT1061">
        <v>0.81842999999999999</v>
      </c>
      <c r="EDW1061" t="s">
        <v>199</v>
      </c>
      <c r="EED1061">
        <v>1482842.01</v>
      </c>
      <c r="EEF1061">
        <v>1811823.14</v>
      </c>
      <c r="EEH1061">
        <v>-328981.13</v>
      </c>
      <c r="EEJ1061">
        <v>0.81842999999999999</v>
      </c>
      <c r="EEM1061" t="s">
        <v>199</v>
      </c>
      <c r="EET1061">
        <v>1482842.01</v>
      </c>
      <c r="EEV1061">
        <v>1811823.14</v>
      </c>
      <c r="EEX1061">
        <v>-328981.13</v>
      </c>
      <c r="EEZ1061">
        <v>0.81842999999999999</v>
      </c>
      <c r="EFC1061" t="s">
        <v>199</v>
      </c>
      <c r="EFJ1061">
        <v>1482842.01</v>
      </c>
      <c r="EFL1061">
        <v>1811823.14</v>
      </c>
      <c r="EFN1061">
        <v>-328981.13</v>
      </c>
      <c r="EFP1061">
        <v>0.81842999999999999</v>
      </c>
      <c r="EFS1061" t="s">
        <v>199</v>
      </c>
      <c r="EFZ1061">
        <v>1482842.01</v>
      </c>
      <c r="EGB1061">
        <v>1811823.14</v>
      </c>
      <c r="EGD1061">
        <v>-328981.13</v>
      </c>
      <c r="EGF1061">
        <v>0.81842999999999999</v>
      </c>
      <c r="EGI1061" t="s">
        <v>199</v>
      </c>
      <c r="EGP1061">
        <v>1482842.01</v>
      </c>
      <c r="EGR1061">
        <v>1811823.14</v>
      </c>
      <c r="EGT1061">
        <v>-328981.13</v>
      </c>
      <c r="EGV1061">
        <v>0.81842999999999999</v>
      </c>
      <c r="EGY1061" t="s">
        <v>199</v>
      </c>
      <c r="EHF1061">
        <v>1482842.01</v>
      </c>
      <c r="EHH1061">
        <v>1811823.14</v>
      </c>
      <c r="EHJ1061">
        <v>-328981.13</v>
      </c>
      <c r="EHL1061">
        <v>0.81842999999999999</v>
      </c>
      <c r="EHO1061" t="s">
        <v>199</v>
      </c>
      <c r="EHV1061">
        <v>1482842.01</v>
      </c>
      <c r="EHX1061">
        <v>1811823.14</v>
      </c>
      <c r="EHZ1061">
        <v>-328981.13</v>
      </c>
      <c r="EIB1061">
        <v>0.81842999999999999</v>
      </c>
      <c r="EIE1061" t="s">
        <v>199</v>
      </c>
      <c r="EIL1061">
        <v>1482842.01</v>
      </c>
      <c r="EIN1061">
        <v>1811823.14</v>
      </c>
      <c r="EIP1061">
        <v>-328981.13</v>
      </c>
      <c r="EIR1061">
        <v>0.81842999999999999</v>
      </c>
      <c r="EIU1061" t="s">
        <v>199</v>
      </c>
      <c r="EJB1061">
        <v>1482842.01</v>
      </c>
      <c r="EJD1061">
        <v>1811823.14</v>
      </c>
      <c r="EJF1061">
        <v>-328981.13</v>
      </c>
      <c r="EJH1061">
        <v>0.81842999999999999</v>
      </c>
      <c r="EJK1061" t="s">
        <v>199</v>
      </c>
      <c r="EJR1061">
        <v>1482842.01</v>
      </c>
      <c r="EJT1061">
        <v>1811823.14</v>
      </c>
      <c r="EJV1061">
        <v>-328981.13</v>
      </c>
      <c r="EJX1061">
        <v>0.81842999999999999</v>
      </c>
      <c r="EKA1061" t="s">
        <v>199</v>
      </c>
      <c r="EKH1061">
        <v>1482842.01</v>
      </c>
      <c r="EKJ1061">
        <v>1811823.14</v>
      </c>
      <c r="EKL1061">
        <v>-328981.13</v>
      </c>
      <c r="EKN1061">
        <v>0.81842999999999999</v>
      </c>
      <c r="EKQ1061" t="s">
        <v>199</v>
      </c>
      <c r="EKX1061">
        <v>1482842.01</v>
      </c>
      <c r="EKZ1061">
        <v>1811823.14</v>
      </c>
      <c r="ELB1061">
        <v>-328981.13</v>
      </c>
      <c r="ELD1061">
        <v>0.81842999999999999</v>
      </c>
      <c r="ELG1061" t="s">
        <v>199</v>
      </c>
      <c r="ELN1061">
        <v>1482842.01</v>
      </c>
      <c r="ELP1061">
        <v>1811823.14</v>
      </c>
      <c r="ELR1061">
        <v>-328981.13</v>
      </c>
      <c r="ELT1061">
        <v>0.81842999999999999</v>
      </c>
      <c r="ELW1061" t="s">
        <v>199</v>
      </c>
      <c r="EMD1061">
        <v>1482842.01</v>
      </c>
      <c r="EMF1061">
        <v>1811823.14</v>
      </c>
      <c r="EMH1061">
        <v>-328981.13</v>
      </c>
      <c r="EMJ1061">
        <v>0.81842999999999999</v>
      </c>
      <c r="EMM1061" t="s">
        <v>199</v>
      </c>
      <c r="EMT1061">
        <v>1482842.01</v>
      </c>
      <c r="EMV1061">
        <v>1811823.14</v>
      </c>
      <c r="EMX1061">
        <v>-328981.13</v>
      </c>
      <c r="EMZ1061">
        <v>0.81842999999999999</v>
      </c>
      <c r="ENC1061" t="s">
        <v>199</v>
      </c>
      <c r="ENJ1061">
        <v>1482842.01</v>
      </c>
      <c r="ENL1061">
        <v>1811823.14</v>
      </c>
      <c r="ENN1061">
        <v>-328981.13</v>
      </c>
      <c r="ENP1061">
        <v>0.81842999999999999</v>
      </c>
      <c r="ENS1061" t="s">
        <v>199</v>
      </c>
      <c r="ENZ1061">
        <v>1482842.01</v>
      </c>
      <c r="EOB1061">
        <v>1811823.14</v>
      </c>
      <c r="EOD1061">
        <v>-328981.13</v>
      </c>
      <c r="EOF1061">
        <v>0.81842999999999999</v>
      </c>
      <c r="EOI1061" t="s">
        <v>199</v>
      </c>
      <c r="EOP1061">
        <v>1482842.01</v>
      </c>
      <c r="EOR1061">
        <v>1811823.14</v>
      </c>
      <c r="EOT1061">
        <v>-328981.13</v>
      </c>
      <c r="EOV1061">
        <v>0.81842999999999999</v>
      </c>
      <c r="EOY1061" t="s">
        <v>199</v>
      </c>
      <c r="EPF1061">
        <v>1482842.01</v>
      </c>
      <c r="EPH1061">
        <v>1811823.14</v>
      </c>
      <c r="EPJ1061">
        <v>-328981.13</v>
      </c>
      <c r="EPL1061">
        <v>0.81842999999999999</v>
      </c>
      <c r="EPO1061" t="s">
        <v>199</v>
      </c>
      <c r="EPV1061">
        <v>1482842.01</v>
      </c>
      <c r="EPX1061">
        <v>1811823.14</v>
      </c>
      <c r="EPZ1061">
        <v>-328981.13</v>
      </c>
      <c r="EQB1061">
        <v>0.81842999999999999</v>
      </c>
      <c r="EQE1061" t="s">
        <v>199</v>
      </c>
      <c r="EQL1061">
        <v>1482842.01</v>
      </c>
      <c r="EQN1061">
        <v>1811823.14</v>
      </c>
      <c r="EQP1061">
        <v>-328981.13</v>
      </c>
      <c r="EQR1061">
        <v>0.81842999999999999</v>
      </c>
      <c r="EQU1061" t="s">
        <v>199</v>
      </c>
      <c r="ERB1061">
        <v>1482842.01</v>
      </c>
      <c r="ERD1061">
        <v>1811823.14</v>
      </c>
      <c r="ERF1061">
        <v>-328981.13</v>
      </c>
      <c r="ERH1061">
        <v>0.81842999999999999</v>
      </c>
      <c r="ERK1061" t="s">
        <v>199</v>
      </c>
      <c r="ERR1061">
        <v>1482842.01</v>
      </c>
      <c r="ERT1061">
        <v>1811823.14</v>
      </c>
      <c r="ERV1061">
        <v>-328981.13</v>
      </c>
      <c r="ERX1061">
        <v>0.81842999999999999</v>
      </c>
      <c r="ESA1061" t="s">
        <v>199</v>
      </c>
      <c r="ESH1061">
        <v>1482842.01</v>
      </c>
      <c r="ESJ1061">
        <v>1811823.14</v>
      </c>
      <c r="ESL1061">
        <v>-328981.13</v>
      </c>
      <c r="ESN1061">
        <v>0.81842999999999999</v>
      </c>
      <c r="ESQ1061" t="s">
        <v>199</v>
      </c>
      <c r="ESX1061">
        <v>1482842.01</v>
      </c>
      <c r="ESZ1061">
        <v>1811823.14</v>
      </c>
      <c r="ETB1061">
        <v>-328981.13</v>
      </c>
      <c r="ETD1061">
        <v>0.81842999999999999</v>
      </c>
      <c r="ETG1061" t="s">
        <v>199</v>
      </c>
      <c r="ETN1061">
        <v>1482842.01</v>
      </c>
      <c r="ETP1061">
        <v>1811823.14</v>
      </c>
      <c r="ETR1061">
        <v>-328981.13</v>
      </c>
      <c r="ETT1061">
        <v>0.81842999999999999</v>
      </c>
      <c r="ETW1061" t="s">
        <v>199</v>
      </c>
      <c r="EUD1061">
        <v>1482842.01</v>
      </c>
      <c r="EUF1061">
        <v>1811823.14</v>
      </c>
      <c r="EUH1061">
        <v>-328981.13</v>
      </c>
      <c r="EUJ1061">
        <v>0.81842999999999999</v>
      </c>
      <c r="EUM1061" t="s">
        <v>199</v>
      </c>
      <c r="EUT1061">
        <v>1482842.01</v>
      </c>
      <c r="EUV1061">
        <v>1811823.14</v>
      </c>
      <c r="EUX1061">
        <v>-328981.13</v>
      </c>
      <c r="EUZ1061">
        <v>0.81842999999999999</v>
      </c>
      <c r="EVC1061" t="s">
        <v>199</v>
      </c>
      <c r="EVJ1061">
        <v>1482842.01</v>
      </c>
      <c r="EVL1061">
        <v>1811823.14</v>
      </c>
      <c r="EVN1061">
        <v>-328981.13</v>
      </c>
      <c r="EVP1061">
        <v>0.81842999999999999</v>
      </c>
      <c r="EVS1061" t="s">
        <v>199</v>
      </c>
      <c r="EVZ1061">
        <v>1482842.01</v>
      </c>
      <c r="EWB1061">
        <v>1811823.14</v>
      </c>
      <c r="EWD1061">
        <v>-328981.13</v>
      </c>
      <c r="EWF1061">
        <v>0.81842999999999999</v>
      </c>
      <c r="EWI1061" t="s">
        <v>199</v>
      </c>
      <c r="EWP1061">
        <v>1482842.01</v>
      </c>
      <c r="EWR1061">
        <v>1811823.14</v>
      </c>
      <c r="EWT1061">
        <v>-328981.13</v>
      </c>
      <c r="EWV1061">
        <v>0.81842999999999999</v>
      </c>
      <c r="EWY1061" t="s">
        <v>199</v>
      </c>
      <c r="EXF1061">
        <v>1482842.01</v>
      </c>
      <c r="EXH1061">
        <v>1811823.14</v>
      </c>
      <c r="EXJ1061">
        <v>-328981.13</v>
      </c>
      <c r="EXL1061">
        <v>0.81842999999999999</v>
      </c>
      <c r="EXO1061" t="s">
        <v>199</v>
      </c>
      <c r="EXV1061">
        <v>1482842.01</v>
      </c>
      <c r="EXX1061">
        <v>1811823.14</v>
      </c>
      <c r="EXZ1061">
        <v>-328981.13</v>
      </c>
      <c r="EYB1061">
        <v>0.81842999999999999</v>
      </c>
      <c r="EYE1061" t="s">
        <v>199</v>
      </c>
      <c r="EYL1061">
        <v>1482842.01</v>
      </c>
      <c r="EYN1061">
        <v>1811823.14</v>
      </c>
      <c r="EYP1061">
        <v>-328981.13</v>
      </c>
      <c r="EYR1061">
        <v>0.81842999999999999</v>
      </c>
      <c r="EYU1061" t="s">
        <v>199</v>
      </c>
      <c r="EZB1061">
        <v>1482842.01</v>
      </c>
      <c r="EZD1061">
        <v>1811823.14</v>
      </c>
      <c r="EZF1061">
        <v>-328981.13</v>
      </c>
      <c r="EZH1061">
        <v>0.81842999999999999</v>
      </c>
      <c r="EZK1061" t="s">
        <v>199</v>
      </c>
      <c r="EZR1061">
        <v>1482842.01</v>
      </c>
      <c r="EZT1061">
        <v>1811823.14</v>
      </c>
      <c r="EZV1061">
        <v>-328981.13</v>
      </c>
      <c r="EZX1061">
        <v>0.81842999999999999</v>
      </c>
      <c r="FAA1061" t="s">
        <v>199</v>
      </c>
      <c r="FAH1061">
        <v>1482842.01</v>
      </c>
      <c r="FAJ1061">
        <v>1811823.14</v>
      </c>
      <c r="FAL1061">
        <v>-328981.13</v>
      </c>
      <c r="FAN1061">
        <v>0.81842999999999999</v>
      </c>
      <c r="FAQ1061" t="s">
        <v>199</v>
      </c>
      <c r="FAX1061">
        <v>1482842.01</v>
      </c>
      <c r="FAZ1061">
        <v>1811823.14</v>
      </c>
      <c r="FBB1061">
        <v>-328981.13</v>
      </c>
      <c r="FBD1061">
        <v>0.81842999999999999</v>
      </c>
      <c r="FBG1061" t="s">
        <v>199</v>
      </c>
      <c r="FBN1061">
        <v>1482842.01</v>
      </c>
      <c r="FBP1061">
        <v>1811823.14</v>
      </c>
      <c r="FBR1061">
        <v>-328981.13</v>
      </c>
      <c r="FBT1061">
        <v>0.81842999999999999</v>
      </c>
      <c r="FBW1061" t="s">
        <v>199</v>
      </c>
      <c r="FCD1061">
        <v>1482842.01</v>
      </c>
      <c r="FCF1061">
        <v>1811823.14</v>
      </c>
      <c r="FCH1061">
        <v>-328981.13</v>
      </c>
      <c r="FCJ1061">
        <v>0.81842999999999999</v>
      </c>
      <c r="FCM1061" t="s">
        <v>199</v>
      </c>
      <c r="FCT1061">
        <v>1482842.01</v>
      </c>
      <c r="FCV1061">
        <v>1811823.14</v>
      </c>
      <c r="FCX1061">
        <v>-328981.13</v>
      </c>
      <c r="FCZ1061">
        <v>0.81842999999999999</v>
      </c>
      <c r="FDC1061" t="s">
        <v>199</v>
      </c>
      <c r="FDJ1061">
        <v>1482842.01</v>
      </c>
      <c r="FDL1061">
        <v>1811823.14</v>
      </c>
      <c r="FDN1061">
        <v>-328981.13</v>
      </c>
      <c r="FDP1061">
        <v>0.81842999999999999</v>
      </c>
      <c r="FDS1061" t="s">
        <v>199</v>
      </c>
      <c r="FDZ1061">
        <v>1482842.01</v>
      </c>
      <c r="FEB1061">
        <v>1811823.14</v>
      </c>
      <c r="FED1061">
        <v>-328981.13</v>
      </c>
      <c r="FEF1061">
        <v>0.81842999999999999</v>
      </c>
      <c r="FEI1061" t="s">
        <v>199</v>
      </c>
      <c r="FEP1061">
        <v>1482842.01</v>
      </c>
      <c r="FER1061">
        <v>1811823.14</v>
      </c>
      <c r="FET1061">
        <v>-328981.13</v>
      </c>
      <c r="FEV1061">
        <v>0.81842999999999999</v>
      </c>
      <c r="FEY1061" t="s">
        <v>199</v>
      </c>
      <c r="FFF1061">
        <v>1482842.01</v>
      </c>
      <c r="FFH1061">
        <v>1811823.14</v>
      </c>
      <c r="FFJ1061">
        <v>-328981.13</v>
      </c>
      <c r="FFL1061">
        <v>0.81842999999999999</v>
      </c>
      <c r="FFO1061" t="s">
        <v>199</v>
      </c>
      <c r="FFV1061">
        <v>1482842.01</v>
      </c>
      <c r="FFX1061">
        <v>1811823.14</v>
      </c>
      <c r="FFZ1061">
        <v>-328981.13</v>
      </c>
      <c r="FGB1061">
        <v>0.81842999999999999</v>
      </c>
      <c r="FGE1061" t="s">
        <v>199</v>
      </c>
      <c r="FGL1061">
        <v>1482842.01</v>
      </c>
      <c r="FGN1061">
        <v>1811823.14</v>
      </c>
      <c r="FGP1061">
        <v>-328981.13</v>
      </c>
      <c r="FGR1061">
        <v>0.81842999999999999</v>
      </c>
      <c r="FGU1061" t="s">
        <v>199</v>
      </c>
      <c r="FHB1061">
        <v>1482842.01</v>
      </c>
      <c r="FHD1061">
        <v>1811823.14</v>
      </c>
      <c r="FHF1061">
        <v>-328981.13</v>
      </c>
      <c r="FHH1061">
        <v>0.81842999999999999</v>
      </c>
      <c r="FHK1061" t="s">
        <v>199</v>
      </c>
      <c r="FHR1061">
        <v>1482842.01</v>
      </c>
      <c r="FHT1061">
        <v>1811823.14</v>
      </c>
      <c r="FHV1061">
        <v>-328981.13</v>
      </c>
      <c r="FHX1061">
        <v>0.81842999999999999</v>
      </c>
      <c r="FIA1061" t="s">
        <v>199</v>
      </c>
      <c r="FIH1061">
        <v>1482842.01</v>
      </c>
      <c r="FIJ1061">
        <v>1811823.14</v>
      </c>
      <c r="FIL1061">
        <v>-328981.13</v>
      </c>
      <c r="FIN1061">
        <v>0.81842999999999999</v>
      </c>
      <c r="FIQ1061" t="s">
        <v>199</v>
      </c>
      <c r="FIX1061">
        <v>1482842.01</v>
      </c>
      <c r="FIZ1061">
        <v>1811823.14</v>
      </c>
      <c r="FJB1061">
        <v>-328981.13</v>
      </c>
      <c r="FJD1061">
        <v>0.81842999999999999</v>
      </c>
      <c r="FJG1061" t="s">
        <v>199</v>
      </c>
      <c r="FJN1061">
        <v>1482842.01</v>
      </c>
      <c r="FJP1061">
        <v>1811823.14</v>
      </c>
      <c r="FJR1061">
        <v>-328981.13</v>
      </c>
      <c r="FJT1061">
        <v>0.81842999999999999</v>
      </c>
      <c r="FJW1061" t="s">
        <v>199</v>
      </c>
      <c r="FKD1061">
        <v>1482842.01</v>
      </c>
      <c r="FKF1061">
        <v>1811823.14</v>
      </c>
      <c r="FKH1061">
        <v>-328981.13</v>
      </c>
      <c r="FKJ1061">
        <v>0.81842999999999999</v>
      </c>
      <c r="FKM1061" t="s">
        <v>199</v>
      </c>
      <c r="FKT1061">
        <v>1482842.01</v>
      </c>
      <c r="FKV1061">
        <v>1811823.14</v>
      </c>
      <c r="FKX1061">
        <v>-328981.13</v>
      </c>
      <c r="FKZ1061">
        <v>0.81842999999999999</v>
      </c>
      <c r="FLC1061" t="s">
        <v>199</v>
      </c>
      <c r="FLJ1061">
        <v>1482842.01</v>
      </c>
      <c r="FLL1061">
        <v>1811823.14</v>
      </c>
      <c r="FLN1061">
        <v>-328981.13</v>
      </c>
      <c r="FLP1061">
        <v>0.81842999999999999</v>
      </c>
      <c r="FLS1061" t="s">
        <v>199</v>
      </c>
      <c r="FLZ1061">
        <v>1482842.01</v>
      </c>
      <c r="FMB1061">
        <v>1811823.14</v>
      </c>
      <c r="FMD1061">
        <v>-328981.13</v>
      </c>
      <c r="FMF1061">
        <v>0.81842999999999999</v>
      </c>
      <c r="FMI1061" t="s">
        <v>199</v>
      </c>
      <c r="FMP1061">
        <v>1482842.01</v>
      </c>
      <c r="FMR1061">
        <v>1811823.14</v>
      </c>
      <c r="FMT1061">
        <v>-328981.13</v>
      </c>
      <c r="FMV1061">
        <v>0.81842999999999999</v>
      </c>
      <c r="FMY1061" t="s">
        <v>199</v>
      </c>
      <c r="FNF1061">
        <v>1482842.01</v>
      </c>
      <c r="FNH1061">
        <v>1811823.14</v>
      </c>
      <c r="FNJ1061">
        <v>-328981.13</v>
      </c>
      <c r="FNL1061">
        <v>0.81842999999999999</v>
      </c>
      <c r="FNO1061" t="s">
        <v>199</v>
      </c>
      <c r="FNV1061">
        <v>1482842.01</v>
      </c>
      <c r="FNX1061">
        <v>1811823.14</v>
      </c>
      <c r="FNZ1061">
        <v>-328981.13</v>
      </c>
      <c r="FOB1061">
        <v>0.81842999999999999</v>
      </c>
      <c r="FOE1061" t="s">
        <v>199</v>
      </c>
      <c r="FOL1061">
        <v>1482842.01</v>
      </c>
      <c r="FON1061">
        <v>1811823.14</v>
      </c>
      <c r="FOP1061">
        <v>-328981.13</v>
      </c>
      <c r="FOR1061">
        <v>0.81842999999999999</v>
      </c>
      <c r="FOU1061" t="s">
        <v>199</v>
      </c>
      <c r="FPB1061">
        <v>1482842.01</v>
      </c>
      <c r="FPD1061">
        <v>1811823.14</v>
      </c>
      <c r="FPF1061">
        <v>-328981.13</v>
      </c>
      <c r="FPH1061">
        <v>0.81842999999999999</v>
      </c>
      <c r="FPK1061" t="s">
        <v>199</v>
      </c>
      <c r="FPR1061">
        <v>1482842.01</v>
      </c>
      <c r="FPT1061">
        <v>1811823.14</v>
      </c>
      <c r="FPV1061">
        <v>-328981.13</v>
      </c>
      <c r="FPX1061">
        <v>0.81842999999999999</v>
      </c>
      <c r="FQA1061" t="s">
        <v>199</v>
      </c>
      <c r="FQH1061">
        <v>1482842.01</v>
      </c>
      <c r="FQJ1061">
        <v>1811823.14</v>
      </c>
      <c r="FQL1061">
        <v>-328981.13</v>
      </c>
      <c r="FQN1061">
        <v>0.81842999999999999</v>
      </c>
      <c r="FQQ1061" t="s">
        <v>199</v>
      </c>
      <c r="FQX1061">
        <v>1482842.01</v>
      </c>
      <c r="FQZ1061">
        <v>1811823.14</v>
      </c>
      <c r="FRB1061">
        <v>-328981.13</v>
      </c>
      <c r="FRD1061">
        <v>0.81842999999999999</v>
      </c>
      <c r="FRG1061" t="s">
        <v>199</v>
      </c>
      <c r="FRN1061">
        <v>1482842.01</v>
      </c>
      <c r="FRP1061">
        <v>1811823.14</v>
      </c>
      <c r="FRR1061">
        <v>-328981.13</v>
      </c>
      <c r="FRT1061">
        <v>0.81842999999999999</v>
      </c>
      <c r="FRW1061" t="s">
        <v>199</v>
      </c>
      <c r="FSD1061">
        <v>1482842.01</v>
      </c>
      <c r="FSF1061">
        <v>1811823.14</v>
      </c>
      <c r="FSH1061">
        <v>-328981.13</v>
      </c>
      <c r="FSJ1061">
        <v>0.81842999999999999</v>
      </c>
      <c r="FSM1061" t="s">
        <v>199</v>
      </c>
      <c r="FST1061">
        <v>1482842.01</v>
      </c>
      <c r="FSV1061">
        <v>1811823.14</v>
      </c>
      <c r="FSX1061">
        <v>-328981.13</v>
      </c>
      <c r="FSZ1061">
        <v>0.81842999999999999</v>
      </c>
      <c r="FTC1061" t="s">
        <v>199</v>
      </c>
      <c r="FTJ1061">
        <v>1482842.01</v>
      </c>
      <c r="FTL1061">
        <v>1811823.14</v>
      </c>
      <c r="FTN1061">
        <v>-328981.13</v>
      </c>
      <c r="FTP1061">
        <v>0.81842999999999999</v>
      </c>
      <c r="FTS1061" t="s">
        <v>199</v>
      </c>
      <c r="FTZ1061">
        <v>1482842.01</v>
      </c>
      <c r="FUB1061">
        <v>1811823.14</v>
      </c>
      <c r="FUD1061">
        <v>-328981.13</v>
      </c>
      <c r="FUF1061">
        <v>0.81842999999999999</v>
      </c>
      <c r="FUI1061" t="s">
        <v>199</v>
      </c>
      <c r="FUP1061">
        <v>1482842.01</v>
      </c>
      <c r="FUR1061">
        <v>1811823.14</v>
      </c>
      <c r="FUT1061">
        <v>-328981.13</v>
      </c>
      <c r="FUV1061">
        <v>0.81842999999999999</v>
      </c>
      <c r="FUY1061" t="s">
        <v>199</v>
      </c>
      <c r="FVF1061">
        <v>1482842.01</v>
      </c>
      <c r="FVH1061">
        <v>1811823.14</v>
      </c>
      <c r="FVJ1061">
        <v>-328981.13</v>
      </c>
      <c r="FVL1061">
        <v>0.81842999999999999</v>
      </c>
      <c r="FVO1061" t="s">
        <v>199</v>
      </c>
      <c r="FVV1061">
        <v>1482842.01</v>
      </c>
      <c r="FVX1061">
        <v>1811823.14</v>
      </c>
      <c r="FVZ1061">
        <v>-328981.13</v>
      </c>
      <c r="FWB1061">
        <v>0.81842999999999999</v>
      </c>
      <c r="FWE1061" t="s">
        <v>199</v>
      </c>
      <c r="FWL1061">
        <v>1482842.01</v>
      </c>
      <c r="FWN1061">
        <v>1811823.14</v>
      </c>
      <c r="FWP1061">
        <v>-328981.13</v>
      </c>
      <c r="FWR1061">
        <v>0.81842999999999999</v>
      </c>
      <c r="FWU1061" t="s">
        <v>199</v>
      </c>
      <c r="FXB1061">
        <v>1482842.01</v>
      </c>
      <c r="FXD1061">
        <v>1811823.14</v>
      </c>
      <c r="FXF1061">
        <v>-328981.13</v>
      </c>
      <c r="FXH1061">
        <v>0.81842999999999999</v>
      </c>
      <c r="FXK1061" t="s">
        <v>199</v>
      </c>
      <c r="FXR1061">
        <v>1482842.01</v>
      </c>
      <c r="FXT1061">
        <v>1811823.14</v>
      </c>
      <c r="FXV1061">
        <v>-328981.13</v>
      </c>
      <c r="FXX1061">
        <v>0.81842999999999999</v>
      </c>
      <c r="FYA1061" t="s">
        <v>199</v>
      </c>
      <c r="FYH1061">
        <v>1482842.01</v>
      </c>
      <c r="FYJ1061">
        <v>1811823.14</v>
      </c>
      <c r="FYL1061">
        <v>-328981.13</v>
      </c>
      <c r="FYN1061">
        <v>0.81842999999999999</v>
      </c>
      <c r="FYQ1061" t="s">
        <v>199</v>
      </c>
      <c r="FYX1061">
        <v>1482842.01</v>
      </c>
      <c r="FYZ1061">
        <v>1811823.14</v>
      </c>
      <c r="FZB1061">
        <v>-328981.13</v>
      </c>
      <c r="FZD1061">
        <v>0.81842999999999999</v>
      </c>
      <c r="FZG1061" t="s">
        <v>199</v>
      </c>
      <c r="FZN1061">
        <v>1482842.01</v>
      </c>
      <c r="FZP1061">
        <v>1811823.14</v>
      </c>
      <c r="FZR1061">
        <v>-328981.13</v>
      </c>
      <c r="FZT1061">
        <v>0.81842999999999999</v>
      </c>
      <c r="FZW1061" t="s">
        <v>199</v>
      </c>
      <c r="GAD1061">
        <v>1482842.01</v>
      </c>
      <c r="GAF1061">
        <v>1811823.14</v>
      </c>
      <c r="GAH1061">
        <v>-328981.13</v>
      </c>
      <c r="GAJ1061">
        <v>0.81842999999999999</v>
      </c>
      <c r="GAM1061" t="s">
        <v>199</v>
      </c>
      <c r="GAT1061">
        <v>1482842.01</v>
      </c>
      <c r="GAV1061">
        <v>1811823.14</v>
      </c>
      <c r="GAX1061">
        <v>-328981.13</v>
      </c>
      <c r="GAZ1061">
        <v>0.81842999999999999</v>
      </c>
      <c r="GBC1061" t="s">
        <v>199</v>
      </c>
      <c r="GBJ1061">
        <v>1482842.01</v>
      </c>
      <c r="GBL1061">
        <v>1811823.14</v>
      </c>
      <c r="GBN1061">
        <v>-328981.13</v>
      </c>
      <c r="GBP1061">
        <v>0.81842999999999999</v>
      </c>
      <c r="GBS1061" t="s">
        <v>199</v>
      </c>
      <c r="GBZ1061">
        <v>1482842.01</v>
      </c>
      <c r="GCB1061">
        <v>1811823.14</v>
      </c>
      <c r="GCD1061">
        <v>-328981.13</v>
      </c>
      <c r="GCF1061">
        <v>0.81842999999999999</v>
      </c>
      <c r="GCI1061" t="s">
        <v>199</v>
      </c>
      <c r="GCP1061">
        <v>1482842.01</v>
      </c>
      <c r="GCR1061">
        <v>1811823.14</v>
      </c>
      <c r="GCT1061">
        <v>-328981.13</v>
      </c>
      <c r="GCV1061">
        <v>0.81842999999999999</v>
      </c>
      <c r="GCY1061" t="s">
        <v>199</v>
      </c>
      <c r="GDF1061">
        <v>1482842.01</v>
      </c>
      <c r="GDH1061">
        <v>1811823.14</v>
      </c>
      <c r="GDJ1061">
        <v>-328981.13</v>
      </c>
      <c r="GDL1061">
        <v>0.81842999999999999</v>
      </c>
      <c r="GDO1061" t="s">
        <v>199</v>
      </c>
      <c r="GDV1061">
        <v>1482842.01</v>
      </c>
      <c r="GDX1061">
        <v>1811823.14</v>
      </c>
      <c r="GDZ1061">
        <v>-328981.13</v>
      </c>
      <c r="GEB1061">
        <v>0.81842999999999999</v>
      </c>
      <c r="GEE1061" t="s">
        <v>199</v>
      </c>
      <c r="GEL1061">
        <v>1482842.01</v>
      </c>
      <c r="GEN1061">
        <v>1811823.14</v>
      </c>
      <c r="GEP1061">
        <v>-328981.13</v>
      </c>
      <c r="GER1061">
        <v>0.81842999999999999</v>
      </c>
      <c r="GEU1061" t="s">
        <v>199</v>
      </c>
      <c r="GFB1061">
        <v>1482842.01</v>
      </c>
      <c r="GFD1061">
        <v>1811823.14</v>
      </c>
      <c r="GFF1061">
        <v>-328981.13</v>
      </c>
      <c r="GFH1061">
        <v>0.81842999999999999</v>
      </c>
      <c r="GFK1061" t="s">
        <v>199</v>
      </c>
      <c r="GFR1061">
        <v>1482842.01</v>
      </c>
      <c r="GFT1061">
        <v>1811823.14</v>
      </c>
      <c r="GFV1061">
        <v>-328981.13</v>
      </c>
      <c r="GFX1061">
        <v>0.81842999999999999</v>
      </c>
      <c r="GGA1061" t="s">
        <v>199</v>
      </c>
      <c r="GGH1061">
        <v>1482842.01</v>
      </c>
      <c r="GGJ1061">
        <v>1811823.14</v>
      </c>
      <c r="GGL1061">
        <v>-328981.13</v>
      </c>
      <c r="GGN1061">
        <v>0.81842999999999999</v>
      </c>
      <c r="GGQ1061" t="s">
        <v>199</v>
      </c>
      <c r="GGX1061">
        <v>1482842.01</v>
      </c>
      <c r="GGZ1061">
        <v>1811823.14</v>
      </c>
      <c r="GHB1061">
        <v>-328981.13</v>
      </c>
      <c r="GHD1061">
        <v>0.81842999999999999</v>
      </c>
      <c r="GHG1061" t="s">
        <v>199</v>
      </c>
      <c r="GHN1061">
        <v>1482842.01</v>
      </c>
      <c r="GHP1061">
        <v>1811823.14</v>
      </c>
      <c r="GHR1061">
        <v>-328981.13</v>
      </c>
      <c r="GHT1061">
        <v>0.81842999999999999</v>
      </c>
      <c r="GHW1061" t="s">
        <v>199</v>
      </c>
      <c r="GID1061">
        <v>1482842.01</v>
      </c>
      <c r="GIF1061">
        <v>1811823.14</v>
      </c>
      <c r="GIH1061">
        <v>-328981.13</v>
      </c>
      <c r="GIJ1061">
        <v>0.81842999999999999</v>
      </c>
      <c r="GIM1061" t="s">
        <v>199</v>
      </c>
      <c r="GIT1061">
        <v>1482842.01</v>
      </c>
      <c r="GIV1061">
        <v>1811823.14</v>
      </c>
      <c r="GIX1061">
        <v>-328981.13</v>
      </c>
      <c r="GIZ1061">
        <v>0.81842999999999999</v>
      </c>
      <c r="GJC1061" t="s">
        <v>199</v>
      </c>
      <c r="GJJ1061">
        <v>1482842.01</v>
      </c>
      <c r="GJL1061">
        <v>1811823.14</v>
      </c>
      <c r="GJN1061">
        <v>-328981.13</v>
      </c>
      <c r="GJP1061">
        <v>0.81842999999999999</v>
      </c>
      <c r="GJS1061" t="s">
        <v>199</v>
      </c>
      <c r="GJZ1061">
        <v>1482842.01</v>
      </c>
      <c r="GKB1061">
        <v>1811823.14</v>
      </c>
      <c r="GKD1061">
        <v>-328981.13</v>
      </c>
      <c r="GKF1061">
        <v>0.81842999999999999</v>
      </c>
      <c r="GKI1061" t="s">
        <v>199</v>
      </c>
      <c r="GKP1061">
        <v>1482842.01</v>
      </c>
      <c r="GKR1061">
        <v>1811823.14</v>
      </c>
      <c r="GKT1061">
        <v>-328981.13</v>
      </c>
      <c r="GKV1061">
        <v>0.81842999999999999</v>
      </c>
      <c r="GKY1061" t="s">
        <v>199</v>
      </c>
      <c r="GLF1061">
        <v>1482842.01</v>
      </c>
      <c r="GLH1061">
        <v>1811823.14</v>
      </c>
      <c r="GLJ1061">
        <v>-328981.13</v>
      </c>
      <c r="GLL1061">
        <v>0.81842999999999999</v>
      </c>
      <c r="GLO1061" t="s">
        <v>199</v>
      </c>
      <c r="GLV1061">
        <v>1482842.01</v>
      </c>
      <c r="GLX1061">
        <v>1811823.14</v>
      </c>
      <c r="GLZ1061">
        <v>-328981.13</v>
      </c>
      <c r="GMB1061">
        <v>0.81842999999999999</v>
      </c>
      <c r="GME1061" t="s">
        <v>199</v>
      </c>
      <c r="GML1061">
        <v>1482842.01</v>
      </c>
      <c r="GMN1061">
        <v>1811823.14</v>
      </c>
      <c r="GMP1061">
        <v>-328981.13</v>
      </c>
      <c r="GMR1061">
        <v>0.81842999999999999</v>
      </c>
      <c r="GMU1061" t="s">
        <v>199</v>
      </c>
      <c r="GNB1061">
        <v>1482842.01</v>
      </c>
      <c r="GND1061">
        <v>1811823.14</v>
      </c>
      <c r="GNF1061">
        <v>-328981.13</v>
      </c>
      <c r="GNH1061">
        <v>0.81842999999999999</v>
      </c>
      <c r="GNK1061" t="s">
        <v>199</v>
      </c>
      <c r="GNR1061">
        <v>1482842.01</v>
      </c>
      <c r="GNT1061">
        <v>1811823.14</v>
      </c>
      <c r="GNV1061">
        <v>-328981.13</v>
      </c>
      <c r="GNX1061">
        <v>0.81842999999999999</v>
      </c>
      <c r="GOA1061" t="s">
        <v>199</v>
      </c>
      <c r="GOH1061">
        <v>1482842.01</v>
      </c>
      <c r="GOJ1061">
        <v>1811823.14</v>
      </c>
      <c r="GOL1061">
        <v>-328981.13</v>
      </c>
      <c r="GON1061">
        <v>0.81842999999999999</v>
      </c>
      <c r="GOQ1061" t="s">
        <v>199</v>
      </c>
      <c r="GOX1061">
        <v>1482842.01</v>
      </c>
      <c r="GOZ1061">
        <v>1811823.14</v>
      </c>
      <c r="GPB1061">
        <v>-328981.13</v>
      </c>
      <c r="GPD1061">
        <v>0.81842999999999999</v>
      </c>
      <c r="GPG1061" t="s">
        <v>199</v>
      </c>
      <c r="GPN1061">
        <v>1482842.01</v>
      </c>
      <c r="GPP1061">
        <v>1811823.14</v>
      </c>
      <c r="GPR1061">
        <v>-328981.13</v>
      </c>
      <c r="GPT1061">
        <v>0.81842999999999999</v>
      </c>
      <c r="GPW1061" t="s">
        <v>199</v>
      </c>
      <c r="GQD1061">
        <v>1482842.01</v>
      </c>
      <c r="GQF1061">
        <v>1811823.14</v>
      </c>
      <c r="GQH1061">
        <v>-328981.13</v>
      </c>
      <c r="GQJ1061">
        <v>0.81842999999999999</v>
      </c>
      <c r="GQM1061" t="s">
        <v>199</v>
      </c>
      <c r="GQT1061">
        <v>1482842.01</v>
      </c>
      <c r="GQV1061">
        <v>1811823.14</v>
      </c>
      <c r="GQX1061">
        <v>-328981.13</v>
      </c>
      <c r="GQZ1061">
        <v>0.81842999999999999</v>
      </c>
      <c r="GRC1061" t="s">
        <v>199</v>
      </c>
      <c r="GRJ1061">
        <v>1482842.01</v>
      </c>
      <c r="GRL1061">
        <v>1811823.14</v>
      </c>
      <c r="GRN1061">
        <v>-328981.13</v>
      </c>
      <c r="GRP1061">
        <v>0.81842999999999999</v>
      </c>
      <c r="GRS1061" t="s">
        <v>199</v>
      </c>
      <c r="GRZ1061">
        <v>1482842.01</v>
      </c>
      <c r="GSB1061">
        <v>1811823.14</v>
      </c>
      <c r="GSD1061">
        <v>-328981.13</v>
      </c>
      <c r="GSF1061">
        <v>0.81842999999999999</v>
      </c>
      <c r="GSI1061" t="s">
        <v>199</v>
      </c>
      <c r="GSP1061">
        <v>1482842.01</v>
      </c>
      <c r="GSR1061">
        <v>1811823.14</v>
      </c>
      <c r="GST1061">
        <v>-328981.13</v>
      </c>
      <c r="GSV1061">
        <v>0.81842999999999999</v>
      </c>
      <c r="GSY1061" t="s">
        <v>199</v>
      </c>
      <c r="GTF1061">
        <v>1482842.01</v>
      </c>
      <c r="GTH1061">
        <v>1811823.14</v>
      </c>
      <c r="GTJ1061">
        <v>-328981.13</v>
      </c>
      <c r="GTL1061">
        <v>0.81842999999999999</v>
      </c>
      <c r="GTO1061" t="s">
        <v>199</v>
      </c>
      <c r="GTV1061">
        <v>1482842.01</v>
      </c>
      <c r="GTX1061">
        <v>1811823.14</v>
      </c>
      <c r="GTZ1061">
        <v>-328981.13</v>
      </c>
      <c r="GUB1061">
        <v>0.81842999999999999</v>
      </c>
      <c r="GUE1061" t="s">
        <v>199</v>
      </c>
      <c r="GUL1061">
        <v>1482842.01</v>
      </c>
      <c r="GUN1061">
        <v>1811823.14</v>
      </c>
      <c r="GUP1061">
        <v>-328981.13</v>
      </c>
      <c r="GUR1061">
        <v>0.81842999999999999</v>
      </c>
      <c r="GUU1061" t="s">
        <v>199</v>
      </c>
      <c r="GVB1061">
        <v>1482842.01</v>
      </c>
      <c r="GVD1061">
        <v>1811823.14</v>
      </c>
      <c r="GVF1061">
        <v>-328981.13</v>
      </c>
      <c r="GVH1061">
        <v>0.81842999999999999</v>
      </c>
      <c r="GVK1061" t="s">
        <v>199</v>
      </c>
      <c r="GVR1061">
        <v>1482842.01</v>
      </c>
      <c r="GVT1061">
        <v>1811823.14</v>
      </c>
      <c r="GVV1061">
        <v>-328981.13</v>
      </c>
      <c r="GVX1061">
        <v>0.81842999999999999</v>
      </c>
      <c r="GWA1061" t="s">
        <v>199</v>
      </c>
      <c r="GWH1061">
        <v>1482842.01</v>
      </c>
      <c r="GWJ1061">
        <v>1811823.14</v>
      </c>
      <c r="GWL1061">
        <v>-328981.13</v>
      </c>
      <c r="GWN1061">
        <v>0.81842999999999999</v>
      </c>
      <c r="GWQ1061" t="s">
        <v>199</v>
      </c>
      <c r="GWX1061">
        <v>1482842.01</v>
      </c>
      <c r="GWZ1061">
        <v>1811823.14</v>
      </c>
      <c r="GXB1061">
        <v>-328981.13</v>
      </c>
      <c r="GXD1061">
        <v>0.81842999999999999</v>
      </c>
      <c r="GXG1061" t="s">
        <v>199</v>
      </c>
      <c r="GXN1061">
        <v>1482842.01</v>
      </c>
      <c r="GXP1061">
        <v>1811823.14</v>
      </c>
      <c r="GXR1061">
        <v>-328981.13</v>
      </c>
      <c r="GXT1061">
        <v>0.81842999999999999</v>
      </c>
      <c r="GXW1061" t="s">
        <v>199</v>
      </c>
      <c r="GYD1061">
        <v>1482842.01</v>
      </c>
      <c r="GYF1061">
        <v>1811823.14</v>
      </c>
      <c r="GYH1061">
        <v>-328981.13</v>
      </c>
      <c r="GYJ1061">
        <v>0.81842999999999999</v>
      </c>
      <c r="GYM1061" t="s">
        <v>199</v>
      </c>
      <c r="GYT1061">
        <v>1482842.01</v>
      </c>
      <c r="GYV1061">
        <v>1811823.14</v>
      </c>
      <c r="GYX1061">
        <v>-328981.13</v>
      </c>
      <c r="GYZ1061">
        <v>0.81842999999999999</v>
      </c>
      <c r="GZC1061" t="s">
        <v>199</v>
      </c>
      <c r="GZJ1061">
        <v>1482842.01</v>
      </c>
      <c r="GZL1061">
        <v>1811823.14</v>
      </c>
      <c r="GZN1061">
        <v>-328981.13</v>
      </c>
      <c r="GZP1061">
        <v>0.81842999999999999</v>
      </c>
      <c r="GZS1061" t="s">
        <v>199</v>
      </c>
      <c r="GZZ1061">
        <v>1482842.01</v>
      </c>
      <c r="HAB1061">
        <v>1811823.14</v>
      </c>
      <c r="HAD1061">
        <v>-328981.13</v>
      </c>
      <c r="HAF1061">
        <v>0.81842999999999999</v>
      </c>
      <c r="HAI1061" t="s">
        <v>199</v>
      </c>
      <c r="HAP1061">
        <v>1482842.01</v>
      </c>
      <c r="HAR1061">
        <v>1811823.14</v>
      </c>
      <c r="HAT1061">
        <v>-328981.13</v>
      </c>
      <c r="HAV1061">
        <v>0.81842999999999999</v>
      </c>
      <c r="HAY1061" t="s">
        <v>199</v>
      </c>
      <c r="HBF1061">
        <v>1482842.01</v>
      </c>
      <c r="HBH1061">
        <v>1811823.14</v>
      </c>
      <c r="HBJ1061">
        <v>-328981.13</v>
      </c>
      <c r="HBL1061">
        <v>0.81842999999999999</v>
      </c>
      <c r="HBO1061" t="s">
        <v>199</v>
      </c>
      <c r="HBV1061">
        <v>1482842.01</v>
      </c>
      <c r="HBX1061">
        <v>1811823.14</v>
      </c>
      <c r="HBZ1061">
        <v>-328981.13</v>
      </c>
      <c r="HCB1061">
        <v>0.81842999999999999</v>
      </c>
      <c r="HCE1061" t="s">
        <v>199</v>
      </c>
      <c r="HCL1061">
        <v>1482842.01</v>
      </c>
      <c r="HCN1061">
        <v>1811823.14</v>
      </c>
      <c r="HCP1061">
        <v>-328981.13</v>
      </c>
      <c r="HCR1061">
        <v>0.81842999999999999</v>
      </c>
      <c r="HCU1061" t="s">
        <v>199</v>
      </c>
      <c r="HDB1061">
        <v>1482842.01</v>
      </c>
      <c r="HDD1061">
        <v>1811823.14</v>
      </c>
      <c r="HDF1061">
        <v>-328981.13</v>
      </c>
      <c r="HDH1061">
        <v>0.81842999999999999</v>
      </c>
      <c r="HDK1061" t="s">
        <v>199</v>
      </c>
      <c r="HDR1061">
        <v>1482842.01</v>
      </c>
      <c r="HDT1061">
        <v>1811823.14</v>
      </c>
      <c r="HDV1061">
        <v>-328981.13</v>
      </c>
      <c r="HDX1061">
        <v>0.81842999999999999</v>
      </c>
      <c r="HEA1061" t="s">
        <v>199</v>
      </c>
      <c r="HEH1061">
        <v>1482842.01</v>
      </c>
      <c r="HEJ1061">
        <v>1811823.14</v>
      </c>
      <c r="HEL1061">
        <v>-328981.13</v>
      </c>
      <c r="HEN1061">
        <v>0.81842999999999999</v>
      </c>
      <c r="HEQ1061" t="s">
        <v>199</v>
      </c>
      <c r="HEX1061">
        <v>1482842.01</v>
      </c>
      <c r="HEZ1061">
        <v>1811823.14</v>
      </c>
      <c r="HFB1061">
        <v>-328981.13</v>
      </c>
      <c r="HFD1061">
        <v>0.81842999999999999</v>
      </c>
      <c r="HFG1061" t="s">
        <v>199</v>
      </c>
      <c r="HFN1061">
        <v>1482842.01</v>
      </c>
      <c r="HFP1061">
        <v>1811823.14</v>
      </c>
      <c r="HFR1061">
        <v>-328981.13</v>
      </c>
      <c r="HFT1061">
        <v>0.81842999999999999</v>
      </c>
      <c r="HFW1061" t="s">
        <v>199</v>
      </c>
      <c r="HGD1061">
        <v>1482842.01</v>
      </c>
      <c r="HGF1061">
        <v>1811823.14</v>
      </c>
      <c r="HGH1061">
        <v>-328981.13</v>
      </c>
      <c r="HGJ1061">
        <v>0.81842999999999999</v>
      </c>
      <c r="HGM1061" t="s">
        <v>199</v>
      </c>
      <c r="HGT1061">
        <v>1482842.01</v>
      </c>
      <c r="HGV1061">
        <v>1811823.14</v>
      </c>
      <c r="HGX1061">
        <v>-328981.13</v>
      </c>
      <c r="HGZ1061">
        <v>0.81842999999999999</v>
      </c>
      <c r="HHC1061" t="s">
        <v>199</v>
      </c>
      <c r="HHJ1061">
        <v>1482842.01</v>
      </c>
      <c r="HHL1061">
        <v>1811823.14</v>
      </c>
      <c r="HHN1061">
        <v>-328981.13</v>
      </c>
      <c r="HHP1061">
        <v>0.81842999999999999</v>
      </c>
      <c r="HHS1061" t="s">
        <v>199</v>
      </c>
      <c r="HHZ1061">
        <v>1482842.01</v>
      </c>
      <c r="HIB1061">
        <v>1811823.14</v>
      </c>
      <c r="HID1061">
        <v>-328981.13</v>
      </c>
      <c r="HIF1061">
        <v>0.81842999999999999</v>
      </c>
      <c r="HII1061" t="s">
        <v>199</v>
      </c>
      <c r="HIP1061">
        <v>1482842.01</v>
      </c>
      <c r="HIR1061">
        <v>1811823.14</v>
      </c>
      <c r="HIT1061">
        <v>-328981.13</v>
      </c>
      <c r="HIV1061">
        <v>0.81842999999999999</v>
      </c>
      <c r="HIY1061" t="s">
        <v>199</v>
      </c>
      <c r="HJF1061">
        <v>1482842.01</v>
      </c>
      <c r="HJH1061">
        <v>1811823.14</v>
      </c>
      <c r="HJJ1061">
        <v>-328981.13</v>
      </c>
      <c r="HJL1061">
        <v>0.81842999999999999</v>
      </c>
      <c r="HJO1061" t="s">
        <v>199</v>
      </c>
      <c r="HJV1061">
        <v>1482842.01</v>
      </c>
      <c r="HJX1061">
        <v>1811823.14</v>
      </c>
      <c r="HJZ1061">
        <v>-328981.13</v>
      </c>
      <c r="HKB1061">
        <v>0.81842999999999999</v>
      </c>
      <c r="HKE1061" t="s">
        <v>199</v>
      </c>
      <c r="HKL1061">
        <v>1482842.01</v>
      </c>
      <c r="HKN1061">
        <v>1811823.14</v>
      </c>
      <c r="HKP1061">
        <v>-328981.13</v>
      </c>
      <c r="HKR1061">
        <v>0.81842999999999999</v>
      </c>
      <c r="HKU1061" t="s">
        <v>199</v>
      </c>
      <c r="HLB1061">
        <v>1482842.01</v>
      </c>
      <c r="HLD1061">
        <v>1811823.14</v>
      </c>
      <c r="HLF1061">
        <v>-328981.13</v>
      </c>
      <c r="HLH1061">
        <v>0.81842999999999999</v>
      </c>
      <c r="HLK1061" t="s">
        <v>199</v>
      </c>
      <c r="HLR1061">
        <v>1482842.01</v>
      </c>
      <c r="HLT1061">
        <v>1811823.14</v>
      </c>
      <c r="HLV1061">
        <v>-328981.13</v>
      </c>
      <c r="HLX1061">
        <v>0.81842999999999999</v>
      </c>
      <c r="HMA1061" t="s">
        <v>199</v>
      </c>
      <c r="HMH1061">
        <v>1482842.01</v>
      </c>
      <c r="HMJ1061">
        <v>1811823.14</v>
      </c>
      <c r="HML1061">
        <v>-328981.13</v>
      </c>
      <c r="HMN1061">
        <v>0.81842999999999999</v>
      </c>
      <c r="HMQ1061" t="s">
        <v>199</v>
      </c>
      <c r="HMX1061">
        <v>1482842.01</v>
      </c>
      <c r="HMZ1061">
        <v>1811823.14</v>
      </c>
      <c r="HNB1061">
        <v>-328981.13</v>
      </c>
      <c r="HND1061">
        <v>0.81842999999999999</v>
      </c>
      <c r="HNG1061" t="s">
        <v>199</v>
      </c>
      <c r="HNN1061">
        <v>1482842.01</v>
      </c>
      <c r="HNP1061">
        <v>1811823.14</v>
      </c>
      <c r="HNR1061">
        <v>-328981.13</v>
      </c>
      <c r="HNT1061">
        <v>0.81842999999999999</v>
      </c>
      <c r="HNW1061" t="s">
        <v>199</v>
      </c>
      <c r="HOD1061">
        <v>1482842.01</v>
      </c>
      <c r="HOF1061">
        <v>1811823.14</v>
      </c>
      <c r="HOH1061">
        <v>-328981.13</v>
      </c>
      <c r="HOJ1061">
        <v>0.81842999999999999</v>
      </c>
      <c r="HOM1061" t="s">
        <v>199</v>
      </c>
      <c r="HOT1061">
        <v>1482842.01</v>
      </c>
      <c r="HOV1061">
        <v>1811823.14</v>
      </c>
      <c r="HOX1061">
        <v>-328981.13</v>
      </c>
      <c r="HOZ1061">
        <v>0.81842999999999999</v>
      </c>
      <c r="HPC1061" t="s">
        <v>199</v>
      </c>
      <c r="HPJ1061">
        <v>1482842.01</v>
      </c>
      <c r="HPL1061">
        <v>1811823.14</v>
      </c>
      <c r="HPN1061">
        <v>-328981.13</v>
      </c>
      <c r="HPP1061">
        <v>0.81842999999999999</v>
      </c>
      <c r="HPS1061" t="s">
        <v>199</v>
      </c>
      <c r="HPZ1061">
        <v>1482842.01</v>
      </c>
      <c r="HQB1061">
        <v>1811823.14</v>
      </c>
      <c r="HQD1061">
        <v>-328981.13</v>
      </c>
      <c r="HQF1061">
        <v>0.81842999999999999</v>
      </c>
      <c r="HQI1061" t="s">
        <v>199</v>
      </c>
      <c r="HQP1061">
        <v>1482842.01</v>
      </c>
      <c r="HQR1061">
        <v>1811823.14</v>
      </c>
      <c r="HQT1061">
        <v>-328981.13</v>
      </c>
      <c r="HQV1061">
        <v>0.81842999999999999</v>
      </c>
      <c r="HQY1061" t="s">
        <v>199</v>
      </c>
      <c r="HRF1061">
        <v>1482842.01</v>
      </c>
      <c r="HRH1061">
        <v>1811823.14</v>
      </c>
      <c r="HRJ1061">
        <v>-328981.13</v>
      </c>
      <c r="HRL1061">
        <v>0.81842999999999999</v>
      </c>
      <c r="HRO1061" t="s">
        <v>199</v>
      </c>
      <c r="HRV1061">
        <v>1482842.01</v>
      </c>
      <c r="HRX1061">
        <v>1811823.14</v>
      </c>
      <c r="HRZ1061">
        <v>-328981.13</v>
      </c>
      <c r="HSB1061">
        <v>0.81842999999999999</v>
      </c>
      <c r="HSE1061" t="s">
        <v>199</v>
      </c>
      <c r="HSL1061">
        <v>1482842.01</v>
      </c>
      <c r="HSN1061">
        <v>1811823.14</v>
      </c>
      <c r="HSP1061">
        <v>-328981.13</v>
      </c>
      <c r="HSR1061">
        <v>0.81842999999999999</v>
      </c>
      <c r="HSU1061" t="s">
        <v>199</v>
      </c>
      <c r="HTB1061">
        <v>1482842.01</v>
      </c>
      <c r="HTD1061">
        <v>1811823.14</v>
      </c>
      <c r="HTF1061">
        <v>-328981.13</v>
      </c>
      <c r="HTH1061">
        <v>0.81842999999999999</v>
      </c>
      <c r="HTK1061" t="s">
        <v>199</v>
      </c>
      <c r="HTR1061">
        <v>1482842.01</v>
      </c>
      <c r="HTT1061">
        <v>1811823.14</v>
      </c>
      <c r="HTV1061">
        <v>-328981.13</v>
      </c>
      <c r="HTX1061">
        <v>0.81842999999999999</v>
      </c>
      <c r="HUA1061" t="s">
        <v>199</v>
      </c>
      <c r="HUH1061">
        <v>1482842.01</v>
      </c>
      <c r="HUJ1061">
        <v>1811823.14</v>
      </c>
      <c r="HUL1061">
        <v>-328981.13</v>
      </c>
      <c r="HUN1061">
        <v>0.81842999999999999</v>
      </c>
      <c r="HUQ1061" t="s">
        <v>199</v>
      </c>
      <c r="HUX1061">
        <v>1482842.01</v>
      </c>
      <c r="HUZ1061">
        <v>1811823.14</v>
      </c>
      <c r="HVB1061">
        <v>-328981.13</v>
      </c>
      <c r="HVD1061">
        <v>0.81842999999999999</v>
      </c>
      <c r="HVG1061" t="s">
        <v>199</v>
      </c>
      <c r="HVN1061">
        <v>1482842.01</v>
      </c>
      <c r="HVP1061">
        <v>1811823.14</v>
      </c>
      <c r="HVR1061">
        <v>-328981.13</v>
      </c>
      <c r="HVT1061">
        <v>0.81842999999999999</v>
      </c>
      <c r="HVW1061" t="s">
        <v>199</v>
      </c>
      <c r="HWD1061">
        <v>1482842.01</v>
      </c>
      <c r="HWF1061">
        <v>1811823.14</v>
      </c>
      <c r="HWH1061">
        <v>-328981.13</v>
      </c>
      <c r="HWJ1061">
        <v>0.81842999999999999</v>
      </c>
      <c r="HWM1061" t="s">
        <v>199</v>
      </c>
      <c r="HWT1061">
        <v>1482842.01</v>
      </c>
      <c r="HWV1061">
        <v>1811823.14</v>
      </c>
      <c r="HWX1061">
        <v>-328981.13</v>
      </c>
      <c r="HWZ1061">
        <v>0.81842999999999999</v>
      </c>
      <c r="HXC1061" t="s">
        <v>199</v>
      </c>
      <c r="HXJ1061">
        <v>1482842.01</v>
      </c>
      <c r="HXL1061">
        <v>1811823.14</v>
      </c>
      <c r="HXN1061">
        <v>-328981.13</v>
      </c>
      <c r="HXP1061">
        <v>0.81842999999999999</v>
      </c>
      <c r="HXS1061" t="s">
        <v>199</v>
      </c>
      <c r="HXZ1061">
        <v>1482842.01</v>
      </c>
      <c r="HYB1061">
        <v>1811823.14</v>
      </c>
      <c r="HYD1061">
        <v>-328981.13</v>
      </c>
      <c r="HYF1061">
        <v>0.81842999999999999</v>
      </c>
      <c r="HYI1061" t="s">
        <v>199</v>
      </c>
      <c r="HYP1061">
        <v>1482842.01</v>
      </c>
      <c r="HYR1061">
        <v>1811823.14</v>
      </c>
      <c r="HYT1061">
        <v>-328981.13</v>
      </c>
      <c r="HYV1061">
        <v>0.81842999999999999</v>
      </c>
      <c r="HYY1061" t="s">
        <v>199</v>
      </c>
      <c r="HZF1061">
        <v>1482842.01</v>
      </c>
      <c r="HZH1061">
        <v>1811823.14</v>
      </c>
      <c r="HZJ1061">
        <v>-328981.13</v>
      </c>
      <c r="HZL1061">
        <v>0.81842999999999999</v>
      </c>
      <c r="HZO1061" t="s">
        <v>199</v>
      </c>
      <c r="HZV1061">
        <v>1482842.01</v>
      </c>
      <c r="HZX1061">
        <v>1811823.14</v>
      </c>
      <c r="HZZ1061">
        <v>-328981.13</v>
      </c>
      <c r="IAB1061">
        <v>0.81842999999999999</v>
      </c>
      <c r="IAE1061" t="s">
        <v>199</v>
      </c>
      <c r="IAL1061">
        <v>1482842.01</v>
      </c>
      <c r="IAN1061">
        <v>1811823.14</v>
      </c>
      <c r="IAP1061">
        <v>-328981.13</v>
      </c>
      <c r="IAR1061">
        <v>0.81842999999999999</v>
      </c>
      <c r="IAU1061" t="s">
        <v>199</v>
      </c>
      <c r="IBB1061">
        <v>1482842.01</v>
      </c>
      <c r="IBD1061">
        <v>1811823.14</v>
      </c>
      <c r="IBF1061">
        <v>-328981.13</v>
      </c>
      <c r="IBH1061">
        <v>0.81842999999999999</v>
      </c>
      <c r="IBK1061" t="s">
        <v>199</v>
      </c>
      <c r="IBR1061">
        <v>1482842.01</v>
      </c>
      <c r="IBT1061">
        <v>1811823.14</v>
      </c>
      <c r="IBV1061">
        <v>-328981.13</v>
      </c>
      <c r="IBX1061">
        <v>0.81842999999999999</v>
      </c>
      <c r="ICA1061" t="s">
        <v>199</v>
      </c>
      <c r="ICH1061">
        <v>1482842.01</v>
      </c>
      <c r="ICJ1061">
        <v>1811823.14</v>
      </c>
      <c r="ICL1061">
        <v>-328981.13</v>
      </c>
      <c r="ICN1061">
        <v>0.81842999999999999</v>
      </c>
      <c r="ICQ1061" t="s">
        <v>199</v>
      </c>
      <c r="ICX1061">
        <v>1482842.01</v>
      </c>
      <c r="ICZ1061">
        <v>1811823.14</v>
      </c>
      <c r="IDB1061">
        <v>-328981.13</v>
      </c>
      <c r="IDD1061">
        <v>0.81842999999999999</v>
      </c>
      <c r="IDG1061" t="s">
        <v>199</v>
      </c>
      <c r="IDN1061">
        <v>1482842.01</v>
      </c>
      <c r="IDP1061">
        <v>1811823.14</v>
      </c>
      <c r="IDR1061">
        <v>-328981.13</v>
      </c>
      <c r="IDT1061">
        <v>0.81842999999999999</v>
      </c>
      <c r="IDW1061" t="s">
        <v>199</v>
      </c>
      <c r="IED1061">
        <v>1482842.01</v>
      </c>
      <c r="IEF1061">
        <v>1811823.14</v>
      </c>
      <c r="IEH1061">
        <v>-328981.13</v>
      </c>
      <c r="IEJ1061">
        <v>0.81842999999999999</v>
      </c>
      <c r="IEM1061" t="s">
        <v>199</v>
      </c>
      <c r="IET1061">
        <v>1482842.01</v>
      </c>
      <c r="IEV1061">
        <v>1811823.14</v>
      </c>
      <c r="IEX1061">
        <v>-328981.13</v>
      </c>
      <c r="IEZ1061">
        <v>0.81842999999999999</v>
      </c>
      <c r="IFC1061" t="s">
        <v>199</v>
      </c>
      <c r="IFJ1061">
        <v>1482842.01</v>
      </c>
      <c r="IFL1061">
        <v>1811823.14</v>
      </c>
      <c r="IFN1061">
        <v>-328981.13</v>
      </c>
      <c r="IFP1061">
        <v>0.81842999999999999</v>
      </c>
      <c r="IFS1061" t="s">
        <v>199</v>
      </c>
      <c r="IFZ1061">
        <v>1482842.01</v>
      </c>
      <c r="IGB1061">
        <v>1811823.14</v>
      </c>
      <c r="IGD1061">
        <v>-328981.13</v>
      </c>
      <c r="IGF1061">
        <v>0.81842999999999999</v>
      </c>
      <c r="IGI1061" t="s">
        <v>199</v>
      </c>
      <c r="IGP1061">
        <v>1482842.01</v>
      </c>
      <c r="IGR1061">
        <v>1811823.14</v>
      </c>
      <c r="IGT1061">
        <v>-328981.13</v>
      </c>
      <c r="IGV1061">
        <v>0.81842999999999999</v>
      </c>
      <c r="IGY1061" t="s">
        <v>199</v>
      </c>
      <c r="IHF1061">
        <v>1482842.01</v>
      </c>
      <c r="IHH1061">
        <v>1811823.14</v>
      </c>
      <c r="IHJ1061">
        <v>-328981.13</v>
      </c>
      <c r="IHL1061">
        <v>0.81842999999999999</v>
      </c>
      <c r="IHO1061" t="s">
        <v>199</v>
      </c>
      <c r="IHV1061">
        <v>1482842.01</v>
      </c>
      <c r="IHX1061">
        <v>1811823.14</v>
      </c>
      <c r="IHZ1061">
        <v>-328981.13</v>
      </c>
      <c r="IIB1061">
        <v>0.81842999999999999</v>
      </c>
      <c r="IIE1061" t="s">
        <v>199</v>
      </c>
      <c r="IIL1061">
        <v>1482842.01</v>
      </c>
      <c r="IIN1061">
        <v>1811823.14</v>
      </c>
      <c r="IIP1061">
        <v>-328981.13</v>
      </c>
      <c r="IIR1061">
        <v>0.81842999999999999</v>
      </c>
      <c r="IIU1061" t="s">
        <v>199</v>
      </c>
      <c r="IJB1061">
        <v>1482842.01</v>
      </c>
      <c r="IJD1061">
        <v>1811823.14</v>
      </c>
      <c r="IJF1061">
        <v>-328981.13</v>
      </c>
      <c r="IJH1061">
        <v>0.81842999999999999</v>
      </c>
      <c r="IJK1061" t="s">
        <v>199</v>
      </c>
      <c r="IJR1061">
        <v>1482842.01</v>
      </c>
      <c r="IJT1061">
        <v>1811823.14</v>
      </c>
      <c r="IJV1061">
        <v>-328981.13</v>
      </c>
      <c r="IJX1061">
        <v>0.81842999999999999</v>
      </c>
      <c r="IKA1061" t="s">
        <v>199</v>
      </c>
      <c r="IKH1061">
        <v>1482842.01</v>
      </c>
      <c r="IKJ1061">
        <v>1811823.14</v>
      </c>
      <c r="IKL1061">
        <v>-328981.13</v>
      </c>
      <c r="IKN1061">
        <v>0.81842999999999999</v>
      </c>
      <c r="IKQ1061" t="s">
        <v>199</v>
      </c>
      <c r="IKX1061">
        <v>1482842.01</v>
      </c>
      <c r="IKZ1061">
        <v>1811823.14</v>
      </c>
      <c r="ILB1061">
        <v>-328981.13</v>
      </c>
      <c r="ILD1061">
        <v>0.81842999999999999</v>
      </c>
      <c r="ILG1061" t="s">
        <v>199</v>
      </c>
      <c r="ILN1061">
        <v>1482842.01</v>
      </c>
      <c r="ILP1061">
        <v>1811823.14</v>
      </c>
      <c r="ILR1061">
        <v>-328981.13</v>
      </c>
      <c r="ILT1061">
        <v>0.81842999999999999</v>
      </c>
      <c r="ILW1061" t="s">
        <v>199</v>
      </c>
      <c r="IMD1061">
        <v>1482842.01</v>
      </c>
      <c r="IMF1061">
        <v>1811823.14</v>
      </c>
      <c r="IMH1061">
        <v>-328981.13</v>
      </c>
      <c r="IMJ1061">
        <v>0.81842999999999999</v>
      </c>
      <c r="IMM1061" t="s">
        <v>199</v>
      </c>
      <c r="IMT1061">
        <v>1482842.01</v>
      </c>
      <c r="IMV1061">
        <v>1811823.14</v>
      </c>
      <c r="IMX1061">
        <v>-328981.13</v>
      </c>
      <c r="IMZ1061">
        <v>0.81842999999999999</v>
      </c>
      <c r="INC1061" t="s">
        <v>199</v>
      </c>
      <c r="INJ1061">
        <v>1482842.01</v>
      </c>
      <c r="INL1061">
        <v>1811823.14</v>
      </c>
      <c r="INN1061">
        <v>-328981.13</v>
      </c>
      <c r="INP1061">
        <v>0.81842999999999999</v>
      </c>
      <c r="INS1061" t="s">
        <v>199</v>
      </c>
      <c r="INZ1061">
        <v>1482842.01</v>
      </c>
      <c r="IOB1061">
        <v>1811823.14</v>
      </c>
      <c r="IOD1061">
        <v>-328981.13</v>
      </c>
      <c r="IOF1061">
        <v>0.81842999999999999</v>
      </c>
      <c r="IOI1061" t="s">
        <v>199</v>
      </c>
      <c r="IOP1061">
        <v>1482842.01</v>
      </c>
      <c r="IOR1061">
        <v>1811823.14</v>
      </c>
      <c r="IOT1061">
        <v>-328981.13</v>
      </c>
      <c r="IOV1061">
        <v>0.81842999999999999</v>
      </c>
      <c r="IOY1061" t="s">
        <v>199</v>
      </c>
      <c r="IPF1061">
        <v>1482842.01</v>
      </c>
      <c r="IPH1061">
        <v>1811823.14</v>
      </c>
      <c r="IPJ1061">
        <v>-328981.13</v>
      </c>
      <c r="IPL1061">
        <v>0.81842999999999999</v>
      </c>
      <c r="IPO1061" t="s">
        <v>199</v>
      </c>
      <c r="IPV1061">
        <v>1482842.01</v>
      </c>
      <c r="IPX1061">
        <v>1811823.14</v>
      </c>
      <c r="IPZ1061">
        <v>-328981.13</v>
      </c>
      <c r="IQB1061">
        <v>0.81842999999999999</v>
      </c>
      <c r="IQE1061" t="s">
        <v>199</v>
      </c>
      <c r="IQL1061">
        <v>1482842.01</v>
      </c>
      <c r="IQN1061">
        <v>1811823.14</v>
      </c>
      <c r="IQP1061">
        <v>-328981.13</v>
      </c>
      <c r="IQR1061">
        <v>0.81842999999999999</v>
      </c>
      <c r="IQU1061" t="s">
        <v>199</v>
      </c>
      <c r="IRB1061">
        <v>1482842.01</v>
      </c>
      <c r="IRD1061">
        <v>1811823.14</v>
      </c>
      <c r="IRF1061">
        <v>-328981.13</v>
      </c>
      <c r="IRH1061">
        <v>0.81842999999999999</v>
      </c>
      <c r="IRK1061" t="s">
        <v>199</v>
      </c>
      <c r="IRR1061">
        <v>1482842.01</v>
      </c>
      <c r="IRT1061">
        <v>1811823.14</v>
      </c>
      <c r="IRV1061">
        <v>-328981.13</v>
      </c>
      <c r="IRX1061">
        <v>0.81842999999999999</v>
      </c>
      <c r="ISA1061" t="s">
        <v>199</v>
      </c>
      <c r="ISH1061">
        <v>1482842.01</v>
      </c>
      <c r="ISJ1061">
        <v>1811823.14</v>
      </c>
      <c r="ISL1061">
        <v>-328981.13</v>
      </c>
      <c r="ISN1061">
        <v>0.81842999999999999</v>
      </c>
      <c r="ISQ1061" t="s">
        <v>199</v>
      </c>
      <c r="ISX1061">
        <v>1482842.01</v>
      </c>
      <c r="ISZ1061">
        <v>1811823.14</v>
      </c>
      <c r="ITB1061">
        <v>-328981.13</v>
      </c>
      <c r="ITD1061">
        <v>0.81842999999999999</v>
      </c>
      <c r="ITG1061" t="s">
        <v>199</v>
      </c>
      <c r="ITN1061">
        <v>1482842.01</v>
      </c>
      <c r="ITP1061">
        <v>1811823.14</v>
      </c>
      <c r="ITR1061">
        <v>-328981.13</v>
      </c>
      <c r="ITT1061">
        <v>0.81842999999999999</v>
      </c>
      <c r="ITW1061" t="s">
        <v>199</v>
      </c>
      <c r="IUD1061">
        <v>1482842.01</v>
      </c>
      <c r="IUF1061">
        <v>1811823.14</v>
      </c>
      <c r="IUH1061">
        <v>-328981.13</v>
      </c>
      <c r="IUJ1061">
        <v>0.81842999999999999</v>
      </c>
      <c r="IUM1061" t="s">
        <v>199</v>
      </c>
      <c r="IUT1061">
        <v>1482842.01</v>
      </c>
      <c r="IUV1061">
        <v>1811823.14</v>
      </c>
      <c r="IUX1061">
        <v>-328981.13</v>
      </c>
      <c r="IUZ1061">
        <v>0.81842999999999999</v>
      </c>
      <c r="IVC1061" t="s">
        <v>199</v>
      </c>
      <c r="IVJ1061">
        <v>1482842.01</v>
      </c>
      <c r="IVL1061">
        <v>1811823.14</v>
      </c>
      <c r="IVN1061">
        <v>-328981.13</v>
      </c>
      <c r="IVP1061">
        <v>0.81842999999999999</v>
      </c>
      <c r="IVS1061" t="s">
        <v>199</v>
      </c>
      <c r="IVZ1061">
        <v>1482842.01</v>
      </c>
      <c r="IWB1061">
        <v>1811823.14</v>
      </c>
      <c r="IWD1061">
        <v>-328981.13</v>
      </c>
      <c r="IWF1061">
        <v>0.81842999999999999</v>
      </c>
      <c r="IWI1061" t="s">
        <v>199</v>
      </c>
      <c r="IWP1061">
        <v>1482842.01</v>
      </c>
      <c r="IWR1061">
        <v>1811823.14</v>
      </c>
      <c r="IWT1061">
        <v>-328981.13</v>
      </c>
      <c r="IWV1061">
        <v>0.81842999999999999</v>
      </c>
      <c r="IWY1061" t="s">
        <v>199</v>
      </c>
      <c r="IXF1061">
        <v>1482842.01</v>
      </c>
      <c r="IXH1061">
        <v>1811823.14</v>
      </c>
      <c r="IXJ1061">
        <v>-328981.13</v>
      </c>
      <c r="IXL1061">
        <v>0.81842999999999999</v>
      </c>
      <c r="IXO1061" t="s">
        <v>199</v>
      </c>
      <c r="IXV1061">
        <v>1482842.01</v>
      </c>
      <c r="IXX1061">
        <v>1811823.14</v>
      </c>
      <c r="IXZ1061">
        <v>-328981.13</v>
      </c>
      <c r="IYB1061">
        <v>0.81842999999999999</v>
      </c>
      <c r="IYE1061" t="s">
        <v>199</v>
      </c>
      <c r="IYL1061">
        <v>1482842.01</v>
      </c>
      <c r="IYN1061">
        <v>1811823.14</v>
      </c>
      <c r="IYP1061">
        <v>-328981.13</v>
      </c>
      <c r="IYR1061">
        <v>0.81842999999999999</v>
      </c>
      <c r="IYU1061" t="s">
        <v>199</v>
      </c>
      <c r="IZB1061">
        <v>1482842.01</v>
      </c>
      <c r="IZD1061">
        <v>1811823.14</v>
      </c>
      <c r="IZF1061">
        <v>-328981.13</v>
      </c>
      <c r="IZH1061">
        <v>0.81842999999999999</v>
      </c>
      <c r="IZK1061" t="s">
        <v>199</v>
      </c>
      <c r="IZR1061">
        <v>1482842.01</v>
      </c>
      <c r="IZT1061">
        <v>1811823.14</v>
      </c>
      <c r="IZV1061">
        <v>-328981.13</v>
      </c>
      <c r="IZX1061">
        <v>0.81842999999999999</v>
      </c>
      <c r="JAA1061" t="s">
        <v>199</v>
      </c>
      <c r="JAH1061">
        <v>1482842.01</v>
      </c>
      <c r="JAJ1061">
        <v>1811823.14</v>
      </c>
      <c r="JAL1061">
        <v>-328981.13</v>
      </c>
      <c r="JAN1061">
        <v>0.81842999999999999</v>
      </c>
      <c r="JAQ1061" t="s">
        <v>199</v>
      </c>
      <c r="JAX1061">
        <v>1482842.01</v>
      </c>
      <c r="JAZ1061">
        <v>1811823.14</v>
      </c>
      <c r="JBB1061">
        <v>-328981.13</v>
      </c>
      <c r="JBD1061">
        <v>0.81842999999999999</v>
      </c>
      <c r="JBG1061" t="s">
        <v>199</v>
      </c>
      <c r="JBN1061">
        <v>1482842.01</v>
      </c>
      <c r="JBP1061">
        <v>1811823.14</v>
      </c>
      <c r="JBR1061">
        <v>-328981.13</v>
      </c>
      <c r="JBT1061">
        <v>0.81842999999999999</v>
      </c>
      <c r="JBW1061" t="s">
        <v>199</v>
      </c>
      <c r="JCD1061">
        <v>1482842.01</v>
      </c>
      <c r="JCF1061">
        <v>1811823.14</v>
      </c>
      <c r="JCH1061">
        <v>-328981.13</v>
      </c>
      <c r="JCJ1061">
        <v>0.81842999999999999</v>
      </c>
      <c r="JCM1061" t="s">
        <v>199</v>
      </c>
      <c r="JCT1061">
        <v>1482842.01</v>
      </c>
      <c r="JCV1061">
        <v>1811823.14</v>
      </c>
      <c r="JCX1061">
        <v>-328981.13</v>
      </c>
      <c r="JCZ1061">
        <v>0.81842999999999999</v>
      </c>
      <c r="JDC1061" t="s">
        <v>199</v>
      </c>
      <c r="JDJ1061">
        <v>1482842.01</v>
      </c>
      <c r="JDL1061">
        <v>1811823.14</v>
      </c>
      <c r="JDN1061">
        <v>-328981.13</v>
      </c>
      <c r="JDP1061">
        <v>0.81842999999999999</v>
      </c>
      <c r="JDS1061" t="s">
        <v>199</v>
      </c>
      <c r="JDZ1061">
        <v>1482842.01</v>
      </c>
      <c r="JEB1061">
        <v>1811823.14</v>
      </c>
      <c r="JED1061">
        <v>-328981.13</v>
      </c>
      <c r="JEF1061">
        <v>0.81842999999999999</v>
      </c>
      <c r="JEI1061" t="s">
        <v>199</v>
      </c>
      <c r="JEP1061">
        <v>1482842.01</v>
      </c>
      <c r="JER1061">
        <v>1811823.14</v>
      </c>
      <c r="JET1061">
        <v>-328981.13</v>
      </c>
      <c r="JEV1061">
        <v>0.81842999999999999</v>
      </c>
      <c r="JEY1061" t="s">
        <v>199</v>
      </c>
      <c r="JFF1061">
        <v>1482842.01</v>
      </c>
      <c r="JFH1061">
        <v>1811823.14</v>
      </c>
      <c r="JFJ1061">
        <v>-328981.13</v>
      </c>
      <c r="JFL1061">
        <v>0.81842999999999999</v>
      </c>
      <c r="JFO1061" t="s">
        <v>199</v>
      </c>
      <c r="JFV1061">
        <v>1482842.01</v>
      </c>
      <c r="JFX1061">
        <v>1811823.14</v>
      </c>
      <c r="JFZ1061">
        <v>-328981.13</v>
      </c>
      <c r="JGB1061">
        <v>0.81842999999999999</v>
      </c>
      <c r="JGE1061" t="s">
        <v>199</v>
      </c>
      <c r="JGL1061">
        <v>1482842.01</v>
      </c>
      <c r="JGN1061">
        <v>1811823.14</v>
      </c>
      <c r="JGP1061">
        <v>-328981.13</v>
      </c>
      <c r="JGR1061">
        <v>0.81842999999999999</v>
      </c>
      <c r="JGU1061" t="s">
        <v>199</v>
      </c>
      <c r="JHB1061">
        <v>1482842.01</v>
      </c>
      <c r="JHD1061">
        <v>1811823.14</v>
      </c>
      <c r="JHF1061">
        <v>-328981.13</v>
      </c>
      <c r="JHH1061">
        <v>0.81842999999999999</v>
      </c>
      <c r="JHK1061" t="s">
        <v>199</v>
      </c>
      <c r="JHR1061">
        <v>1482842.01</v>
      </c>
      <c r="JHT1061">
        <v>1811823.14</v>
      </c>
      <c r="JHV1061">
        <v>-328981.13</v>
      </c>
      <c r="JHX1061">
        <v>0.81842999999999999</v>
      </c>
      <c r="JIA1061" t="s">
        <v>199</v>
      </c>
      <c r="JIH1061">
        <v>1482842.01</v>
      </c>
      <c r="JIJ1061">
        <v>1811823.14</v>
      </c>
      <c r="JIL1061">
        <v>-328981.13</v>
      </c>
      <c r="JIN1061">
        <v>0.81842999999999999</v>
      </c>
      <c r="JIQ1061" t="s">
        <v>199</v>
      </c>
      <c r="JIX1061">
        <v>1482842.01</v>
      </c>
      <c r="JIZ1061">
        <v>1811823.14</v>
      </c>
      <c r="JJB1061">
        <v>-328981.13</v>
      </c>
      <c r="JJD1061">
        <v>0.81842999999999999</v>
      </c>
      <c r="JJG1061" t="s">
        <v>199</v>
      </c>
      <c r="JJN1061">
        <v>1482842.01</v>
      </c>
      <c r="JJP1061">
        <v>1811823.14</v>
      </c>
      <c r="JJR1061">
        <v>-328981.13</v>
      </c>
      <c r="JJT1061">
        <v>0.81842999999999999</v>
      </c>
      <c r="JJW1061" t="s">
        <v>199</v>
      </c>
      <c r="JKD1061">
        <v>1482842.01</v>
      </c>
      <c r="JKF1061">
        <v>1811823.14</v>
      </c>
      <c r="JKH1061">
        <v>-328981.13</v>
      </c>
      <c r="JKJ1061">
        <v>0.81842999999999999</v>
      </c>
      <c r="JKM1061" t="s">
        <v>199</v>
      </c>
      <c r="JKT1061">
        <v>1482842.01</v>
      </c>
      <c r="JKV1061">
        <v>1811823.14</v>
      </c>
      <c r="JKX1061">
        <v>-328981.13</v>
      </c>
      <c r="JKZ1061">
        <v>0.81842999999999999</v>
      </c>
      <c r="JLC1061" t="s">
        <v>199</v>
      </c>
      <c r="JLJ1061">
        <v>1482842.01</v>
      </c>
      <c r="JLL1061">
        <v>1811823.14</v>
      </c>
      <c r="JLN1061">
        <v>-328981.13</v>
      </c>
      <c r="JLP1061">
        <v>0.81842999999999999</v>
      </c>
      <c r="JLS1061" t="s">
        <v>199</v>
      </c>
      <c r="JLZ1061">
        <v>1482842.01</v>
      </c>
      <c r="JMB1061">
        <v>1811823.14</v>
      </c>
      <c r="JMD1061">
        <v>-328981.13</v>
      </c>
      <c r="JMF1061">
        <v>0.81842999999999999</v>
      </c>
      <c r="JMI1061" t="s">
        <v>199</v>
      </c>
      <c r="JMP1061">
        <v>1482842.01</v>
      </c>
      <c r="JMR1061">
        <v>1811823.14</v>
      </c>
      <c r="JMT1061">
        <v>-328981.13</v>
      </c>
      <c r="JMV1061">
        <v>0.81842999999999999</v>
      </c>
      <c r="JMY1061" t="s">
        <v>199</v>
      </c>
      <c r="JNF1061">
        <v>1482842.01</v>
      </c>
      <c r="JNH1061">
        <v>1811823.14</v>
      </c>
      <c r="JNJ1061">
        <v>-328981.13</v>
      </c>
      <c r="JNL1061">
        <v>0.81842999999999999</v>
      </c>
      <c r="JNO1061" t="s">
        <v>199</v>
      </c>
      <c r="JNV1061">
        <v>1482842.01</v>
      </c>
      <c r="JNX1061">
        <v>1811823.14</v>
      </c>
      <c r="JNZ1061">
        <v>-328981.13</v>
      </c>
      <c r="JOB1061">
        <v>0.81842999999999999</v>
      </c>
      <c r="JOE1061" t="s">
        <v>199</v>
      </c>
      <c r="JOL1061">
        <v>1482842.01</v>
      </c>
      <c r="JON1061">
        <v>1811823.14</v>
      </c>
      <c r="JOP1061">
        <v>-328981.13</v>
      </c>
      <c r="JOR1061">
        <v>0.81842999999999999</v>
      </c>
      <c r="JOU1061" t="s">
        <v>199</v>
      </c>
      <c r="JPB1061">
        <v>1482842.01</v>
      </c>
      <c r="JPD1061">
        <v>1811823.14</v>
      </c>
      <c r="JPF1061">
        <v>-328981.13</v>
      </c>
      <c r="JPH1061">
        <v>0.81842999999999999</v>
      </c>
      <c r="JPK1061" t="s">
        <v>199</v>
      </c>
      <c r="JPR1061">
        <v>1482842.01</v>
      </c>
      <c r="JPT1061">
        <v>1811823.14</v>
      </c>
      <c r="JPV1061">
        <v>-328981.13</v>
      </c>
      <c r="JPX1061">
        <v>0.81842999999999999</v>
      </c>
      <c r="JQA1061" t="s">
        <v>199</v>
      </c>
      <c r="JQH1061">
        <v>1482842.01</v>
      </c>
      <c r="JQJ1061">
        <v>1811823.14</v>
      </c>
      <c r="JQL1061">
        <v>-328981.13</v>
      </c>
      <c r="JQN1061">
        <v>0.81842999999999999</v>
      </c>
      <c r="JQQ1061" t="s">
        <v>199</v>
      </c>
      <c r="JQX1061">
        <v>1482842.01</v>
      </c>
      <c r="JQZ1061">
        <v>1811823.14</v>
      </c>
      <c r="JRB1061">
        <v>-328981.13</v>
      </c>
      <c r="JRD1061">
        <v>0.81842999999999999</v>
      </c>
      <c r="JRG1061" t="s">
        <v>199</v>
      </c>
      <c r="JRN1061">
        <v>1482842.01</v>
      </c>
      <c r="JRP1061">
        <v>1811823.14</v>
      </c>
      <c r="JRR1061">
        <v>-328981.13</v>
      </c>
      <c r="JRT1061">
        <v>0.81842999999999999</v>
      </c>
      <c r="JRW1061" t="s">
        <v>199</v>
      </c>
      <c r="JSD1061">
        <v>1482842.01</v>
      </c>
      <c r="JSF1061">
        <v>1811823.14</v>
      </c>
      <c r="JSH1061">
        <v>-328981.13</v>
      </c>
      <c r="JSJ1061">
        <v>0.81842999999999999</v>
      </c>
      <c r="JSM1061" t="s">
        <v>199</v>
      </c>
      <c r="JST1061">
        <v>1482842.01</v>
      </c>
      <c r="JSV1061">
        <v>1811823.14</v>
      </c>
      <c r="JSX1061">
        <v>-328981.13</v>
      </c>
      <c r="JSZ1061">
        <v>0.81842999999999999</v>
      </c>
      <c r="JTC1061" t="s">
        <v>199</v>
      </c>
      <c r="JTJ1061">
        <v>1482842.01</v>
      </c>
      <c r="JTL1061">
        <v>1811823.14</v>
      </c>
      <c r="JTN1061">
        <v>-328981.13</v>
      </c>
      <c r="JTP1061">
        <v>0.81842999999999999</v>
      </c>
      <c r="JTS1061" t="s">
        <v>199</v>
      </c>
      <c r="JTZ1061">
        <v>1482842.01</v>
      </c>
      <c r="JUB1061">
        <v>1811823.14</v>
      </c>
      <c r="JUD1061">
        <v>-328981.13</v>
      </c>
      <c r="JUF1061">
        <v>0.81842999999999999</v>
      </c>
      <c r="JUI1061" t="s">
        <v>199</v>
      </c>
      <c r="JUP1061">
        <v>1482842.01</v>
      </c>
      <c r="JUR1061">
        <v>1811823.14</v>
      </c>
      <c r="JUT1061">
        <v>-328981.13</v>
      </c>
      <c r="JUV1061">
        <v>0.81842999999999999</v>
      </c>
      <c r="JUY1061" t="s">
        <v>199</v>
      </c>
      <c r="JVF1061">
        <v>1482842.01</v>
      </c>
      <c r="JVH1061">
        <v>1811823.14</v>
      </c>
      <c r="JVJ1061">
        <v>-328981.13</v>
      </c>
      <c r="JVL1061">
        <v>0.81842999999999999</v>
      </c>
      <c r="JVO1061" t="s">
        <v>199</v>
      </c>
      <c r="JVV1061">
        <v>1482842.01</v>
      </c>
      <c r="JVX1061">
        <v>1811823.14</v>
      </c>
      <c r="JVZ1061">
        <v>-328981.13</v>
      </c>
      <c r="JWB1061">
        <v>0.81842999999999999</v>
      </c>
      <c r="JWE1061" t="s">
        <v>199</v>
      </c>
      <c r="JWL1061">
        <v>1482842.01</v>
      </c>
      <c r="JWN1061">
        <v>1811823.14</v>
      </c>
      <c r="JWP1061">
        <v>-328981.13</v>
      </c>
      <c r="JWR1061">
        <v>0.81842999999999999</v>
      </c>
      <c r="JWU1061" t="s">
        <v>199</v>
      </c>
      <c r="JXB1061">
        <v>1482842.01</v>
      </c>
      <c r="JXD1061">
        <v>1811823.14</v>
      </c>
      <c r="JXF1061">
        <v>-328981.13</v>
      </c>
      <c r="JXH1061">
        <v>0.81842999999999999</v>
      </c>
      <c r="JXK1061" t="s">
        <v>199</v>
      </c>
      <c r="JXR1061">
        <v>1482842.01</v>
      </c>
      <c r="JXT1061">
        <v>1811823.14</v>
      </c>
      <c r="JXV1061">
        <v>-328981.13</v>
      </c>
      <c r="JXX1061">
        <v>0.81842999999999999</v>
      </c>
      <c r="JYA1061" t="s">
        <v>199</v>
      </c>
      <c r="JYH1061">
        <v>1482842.01</v>
      </c>
      <c r="JYJ1061">
        <v>1811823.14</v>
      </c>
      <c r="JYL1061">
        <v>-328981.13</v>
      </c>
      <c r="JYN1061">
        <v>0.81842999999999999</v>
      </c>
      <c r="JYQ1061" t="s">
        <v>199</v>
      </c>
      <c r="JYX1061">
        <v>1482842.01</v>
      </c>
      <c r="JYZ1061">
        <v>1811823.14</v>
      </c>
      <c r="JZB1061">
        <v>-328981.13</v>
      </c>
      <c r="JZD1061">
        <v>0.81842999999999999</v>
      </c>
      <c r="JZG1061" t="s">
        <v>199</v>
      </c>
      <c r="JZN1061">
        <v>1482842.01</v>
      </c>
      <c r="JZP1061">
        <v>1811823.14</v>
      </c>
      <c r="JZR1061">
        <v>-328981.13</v>
      </c>
      <c r="JZT1061">
        <v>0.81842999999999999</v>
      </c>
      <c r="JZW1061" t="s">
        <v>199</v>
      </c>
      <c r="KAD1061">
        <v>1482842.01</v>
      </c>
      <c r="KAF1061">
        <v>1811823.14</v>
      </c>
      <c r="KAH1061">
        <v>-328981.13</v>
      </c>
      <c r="KAJ1061">
        <v>0.81842999999999999</v>
      </c>
      <c r="KAM1061" t="s">
        <v>199</v>
      </c>
      <c r="KAT1061">
        <v>1482842.01</v>
      </c>
      <c r="KAV1061">
        <v>1811823.14</v>
      </c>
      <c r="KAX1061">
        <v>-328981.13</v>
      </c>
      <c r="KAZ1061">
        <v>0.81842999999999999</v>
      </c>
      <c r="KBC1061" t="s">
        <v>199</v>
      </c>
      <c r="KBJ1061">
        <v>1482842.01</v>
      </c>
      <c r="KBL1061">
        <v>1811823.14</v>
      </c>
      <c r="KBN1061">
        <v>-328981.13</v>
      </c>
      <c r="KBP1061">
        <v>0.81842999999999999</v>
      </c>
      <c r="KBS1061" t="s">
        <v>199</v>
      </c>
      <c r="KBZ1061">
        <v>1482842.01</v>
      </c>
      <c r="KCB1061">
        <v>1811823.14</v>
      </c>
      <c r="KCD1061">
        <v>-328981.13</v>
      </c>
      <c r="KCF1061">
        <v>0.81842999999999999</v>
      </c>
      <c r="KCI1061" t="s">
        <v>199</v>
      </c>
      <c r="KCP1061">
        <v>1482842.01</v>
      </c>
      <c r="KCR1061">
        <v>1811823.14</v>
      </c>
      <c r="KCT1061">
        <v>-328981.13</v>
      </c>
      <c r="KCV1061">
        <v>0.81842999999999999</v>
      </c>
      <c r="KCY1061" t="s">
        <v>199</v>
      </c>
      <c r="KDF1061">
        <v>1482842.01</v>
      </c>
      <c r="KDH1061">
        <v>1811823.14</v>
      </c>
      <c r="KDJ1061">
        <v>-328981.13</v>
      </c>
      <c r="KDL1061">
        <v>0.81842999999999999</v>
      </c>
      <c r="KDO1061" t="s">
        <v>199</v>
      </c>
      <c r="KDV1061">
        <v>1482842.01</v>
      </c>
      <c r="KDX1061">
        <v>1811823.14</v>
      </c>
      <c r="KDZ1061">
        <v>-328981.13</v>
      </c>
      <c r="KEB1061">
        <v>0.81842999999999999</v>
      </c>
      <c r="KEE1061" t="s">
        <v>199</v>
      </c>
      <c r="KEL1061">
        <v>1482842.01</v>
      </c>
      <c r="KEN1061">
        <v>1811823.14</v>
      </c>
      <c r="KEP1061">
        <v>-328981.13</v>
      </c>
      <c r="KER1061">
        <v>0.81842999999999999</v>
      </c>
      <c r="KEU1061" t="s">
        <v>199</v>
      </c>
      <c r="KFB1061">
        <v>1482842.01</v>
      </c>
      <c r="KFD1061">
        <v>1811823.14</v>
      </c>
      <c r="KFF1061">
        <v>-328981.13</v>
      </c>
      <c r="KFH1061">
        <v>0.81842999999999999</v>
      </c>
      <c r="KFK1061" t="s">
        <v>199</v>
      </c>
      <c r="KFR1061">
        <v>1482842.01</v>
      </c>
      <c r="KFT1061">
        <v>1811823.14</v>
      </c>
      <c r="KFV1061">
        <v>-328981.13</v>
      </c>
      <c r="KFX1061">
        <v>0.81842999999999999</v>
      </c>
      <c r="KGA1061" t="s">
        <v>199</v>
      </c>
      <c r="KGH1061">
        <v>1482842.01</v>
      </c>
      <c r="KGJ1061">
        <v>1811823.14</v>
      </c>
      <c r="KGL1061">
        <v>-328981.13</v>
      </c>
      <c r="KGN1061">
        <v>0.81842999999999999</v>
      </c>
      <c r="KGQ1061" t="s">
        <v>199</v>
      </c>
      <c r="KGX1061">
        <v>1482842.01</v>
      </c>
      <c r="KGZ1061">
        <v>1811823.14</v>
      </c>
      <c r="KHB1061">
        <v>-328981.13</v>
      </c>
      <c r="KHD1061">
        <v>0.81842999999999999</v>
      </c>
      <c r="KHG1061" t="s">
        <v>199</v>
      </c>
      <c r="KHN1061">
        <v>1482842.01</v>
      </c>
      <c r="KHP1061">
        <v>1811823.14</v>
      </c>
      <c r="KHR1061">
        <v>-328981.13</v>
      </c>
      <c r="KHT1061">
        <v>0.81842999999999999</v>
      </c>
      <c r="KHW1061" t="s">
        <v>199</v>
      </c>
      <c r="KID1061">
        <v>1482842.01</v>
      </c>
      <c r="KIF1061">
        <v>1811823.14</v>
      </c>
      <c r="KIH1061">
        <v>-328981.13</v>
      </c>
      <c r="KIJ1061">
        <v>0.81842999999999999</v>
      </c>
      <c r="KIM1061" t="s">
        <v>199</v>
      </c>
      <c r="KIT1061">
        <v>1482842.01</v>
      </c>
      <c r="KIV1061">
        <v>1811823.14</v>
      </c>
      <c r="KIX1061">
        <v>-328981.13</v>
      </c>
      <c r="KIZ1061">
        <v>0.81842999999999999</v>
      </c>
      <c r="KJC1061" t="s">
        <v>199</v>
      </c>
      <c r="KJJ1061">
        <v>1482842.01</v>
      </c>
      <c r="KJL1061">
        <v>1811823.14</v>
      </c>
      <c r="KJN1061">
        <v>-328981.13</v>
      </c>
      <c r="KJP1061">
        <v>0.81842999999999999</v>
      </c>
      <c r="KJS1061" t="s">
        <v>199</v>
      </c>
      <c r="KJZ1061">
        <v>1482842.01</v>
      </c>
      <c r="KKB1061">
        <v>1811823.14</v>
      </c>
      <c r="KKD1061">
        <v>-328981.13</v>
      </c>
      <c r="KKF1061">
        <v>0.81842999999999999</v>
      </c>
      <c r="KKI1061" t="s">
        <v>199</v>
      </c>
      <c r="KKP1061">
        <v>1482842.01</v>
      </c>
      <c r="KKR1061">
        <v>1811823.14</v>
      </c>
      <c r="KKT1061">
        <v>-328981.13</v>
      </c>
      <c r="KKV1061">
        <v>0.81842999999999999</v>
      </c>
      <c r="KKY1061" t="s">
        <v>199</v>
      </c>
      <c r="KLF1061">
        <v>1482842.01</v>
      </c>
      <c r="KLH1061">
        <v>1811823.14</v>
      </c>
      <c r="KLJ1061">
        <v>-328981.13</v>
      </c>
      <c r="KLL1061">
        <v>0.81842999999999999</v>
      </c>
      <c r="KLO1061" t="s">
        <v>199</v>
      </c>
      <c r="KLV1061">
        <v>1482842.01</v>
      </c>
      <c r="KLX1061">
        <v>1811823.14</v>
      </c>
      <c r="KLZ1061">
        <v>-328981.13</v>
      </c>
      <c r="KMB1061">
        <v>0.81842999999999999</v>
      </c>
      <c r="KME1061" t="s">
        <v>199</v>
      </c>
      <c r="KML1061">
        <v>1482842.01</v>
      </c>
      <c r="KMN1061">
        <v>1811823.14</v>
      </c>
      <c r="KMP1061">
        <v>-328981.13</v>
      </c>
      <c r="KMR1061">
        <v>0.81842999999999999</v>
      </c>
      <c r="KMU1061" t="s">
        <v>199</v>
      </c>
      <c r="KNB1061">
        <v>1482842.01</v>
      </c>
      <c r="KND1061">
        <v>1811823.14</v>
      </c>
      <c r="KNF1061">
        <v>-328981.13</v>
      </c>
      <c r="KNH1061">
        <v>0.81842999999999999</v>
      </c>
      <c r="KNK1061" t="s">
        <v>199</v>
      </c>
      <c r="KNR1061">
        <v>1482842.01</v>
      </c>
      <c r="KNT1061">
        <v>1811823.14</v>
      </c>
      <c r="KNV1061">
        <v>-328981.13</v>
      </c>
      <c r="KNX1061">
        <v>0.81842999999999999</v>
      </c>
      <c r="KOA1061" t="s">
        <v>199</v>
      </c>
      <c r="KOH1061">
        <v>1482842.01</v>
      </c>
      <c r="KOJ1061">
        <v>1811823.14</v>
      </c>
      <c r="KOL1061">
        <v>-328981.13</v>
      </c>
      <c r="KON1061">
        <v>0.81842999999999999</v>
      </c>
      <c r="KOQ1061" t="s">
        <v>199</v>
      </c>
      <c r="KOX1061">
        <v>1482842.01</v>
      </c>
      <c r="KOZ1061">
        <v>1811823.14</v>
      </c>
      <c r="KPB1061">
        <v>-328981.13</v>
      </c>
      <c r="KPD1061">
        <v>0.81842999999999999</v>
      </c>
      <c r="KPG1061" t="s">
        <v>199</v>
      </c>
      <c r="KPN1061">
        <v>1482842.01</v>
      </c>
      <c r="KPP1061">
        <v>1811823.14</v>
      </c>
      <c r="KPR1061">
        <v>-328981.13</v>
      </c>
      <c r="KPT1061">
        <v>0.81842999999999999</v>
      </c>
      <c r="KPW1061" t="s">
        <v>199</v>
      </c>
      <c r="KQD1061">
        <v>1482842.01</v>
      </c>
      <c r="KQF1061">
        <v>1811823.14</v>
      </c>
      <c r="KQH1061">
        <v>-328981.13</v>
      </c>
      <c r="KQJ1061">
        <v>0.81842999999999999</v>
      </c>
      <c r="KQM1061" t="s">
        <v>199</v>
      </c>
      <c r="KQT1061">
        <v>1482842.01</v>
      </c>
      <c r="KQV1061">
        <v>1811823.14</v>
      </c>
      <c r="KQX1061">
        <v>-328981.13</v>
      </c>
      <c r="KQZ1061">
        <v>0.81842999999999999</v>
      </c>
      <c r="KRC1061" t="s">
        <v>199</v>
      </c>
      <c r="KRJ1061">
        <v>1482842.01</v>
      </c>
      <c r="KRL1061">
        <v>1811823.14</v>
      </c>
      <c r="KRN1061">
        <v>-328981.13</v>
      </c>
      <c r="KRP1061">
        <v>0.81842999999999999</v>
      </c>
      <c r="KRS1061" t="s">
        <v>199</v>
      </c>
      <c r="KRZ1061">
        <v>1482842.01</v>
      </c>
      <c r="KSB1061">
        <v>1811823.14</v>
      </c>
      <c r="KSD1061">
        <v>-328981.13</v>
      </c>
      <c r="KSF1061">
        <v>0.81842999999999999</v>
      </c>
      <c r="KSI1061" t="s">
        <v>199</v>
      </c>
      <c r="KSP1061">
        <v>1482842.01</v>
      </c>
      <c r="KSR1061">
        <v>1811823.14</v>
      </c>
      <c r="KST1061">
        <v>-328981.13</v>
      </c>
      <c r="KSV1061">
        <v>0.81842999999999999</v>
      </c>
      <c r="KSY1061" t="s">
        <v>199</v>
      </c>
      <c r="KTF1061">
        <v>1482842.01</v>
      </c>
      <c r="KTH1061">
        <v>1811823.14</v>
      </c>
      <c r="KTJ1061">
        <v>-328981.13</v>
      </c>
      <c r="KTL1061">
        <v>0.81842999999999999</v>
      </c>
      <c r="KTO1061" t="s">
        <v>199</v>
      </c>
      <c r="KTV1061">
        <v>1482842.01</v>
      </c>
      <c r="KTX1061">
        <v>1811823.14</v>
      </c>
      <c r="KTZ1061">
        <v>-328981.13</v>
      </c>
      <c r="KUB1061">
        <v>0.81842999999999999</v>
      </c>
      <c r="KUE1061" t="s">
        <v>199</v>
      </c>
      <c r="KUL1061">
        <v>1482842.01</v>
      </c>
      <c r="KUN1061">
        <v>1811823.14</v>
      </c>
      <c r="KUP1061">
        <v>-328981.13</v>
      </c>
      <c r="KUR1061">
        <v>0.81842999999999999</v>
      </c>
      <c r="KUU1061" t="s">
        <v>199</v>
      </c>
      <c r="KVB1061">
        <v>1482842.01</v>
      </c>
      <c r="KVD1061">
        <v>1811823.14</v>
      </c>
      <c r="KVF1061">
        <v>-328981.13</v>
      </c>
      <c r="KVH1061">
        <v>0.81842999999999999</v>
      </c>
      <c r="KVK1061" t="s">
        <v>199</v>
      </c>
      <c r="KVR1061">
        <v>1482842.01</v>
      </c>
      <c r="KVT1061">
        <v>1811823.14</v>
      </c>
      <c r="KVV1061">
        <v>-328981.13</v>
      </c>
      <c r="KVX1061">
        <v>0.81842999999999999</v>
      </c>
      <c r="KWA1061" t="s">
        <v>199</v>
      </c>
      <c r="KWH1061">
        <v>1482842.01</v>
      </c>
      <c r="KWJ1061">
        <v>1811823.14</v>
      </c>
      <c r="KWL1061">
        <v>-328981.13</v>
      </c>
      <c r="KWN1061">
        <v>0.81842999999999999</v>
      </c>
      <c r="KWQ1061" t="s">
        <v>199</v>
      </c>
      <c r="KWX1061">
        <v>1482842.01</v>
      </c>
      <c r="KWZ1061">
        <v>1811823.14</v>
      </c>
      <c r="KXB1061">
        <v>-328981.13</v>
      </c>
      <c r="KXD1061">
        <v>0.81842999999999999</v>
      </c>
      <c r="KXG1061" t="s">
        <v>199</v>
      </c>
      <c r="KXN1061">
        <v>1482842.01</v>
      </c>
      <c r="KXP1061">
        <v>1811823.14</v>
      </c>
      <c r="KXR1061">
        <v>-328981.13</v>
      </c>
      <c r="KXT1061">
        <v>0.81842999999999999</v>
      </c>
      <c r="KXW1061" t="s">
        <v>199</v>
      </c>
      <c r="KYD1061">
        <v>1482842.01</v>
      </c>
      <c r="KYF1061">
        <v>1811823.14</v>
      </c>
      <c r="KYH1061">
        <v>-328981.13</v>
      </c>
      <c r="KYJ1061">
        <v>0.81842999999999999</v>
      </c>
      <c r="KYM1061" t="s">
        <v>199</v>
      </c>
      <c r="KYT1061">
        <v>1482842.01</v>
      </c>
      <c r="KYV1061">
        <v>1811823.14</v>
      </c>
      <c r="KYX1061">
        <v>-328981.13</v>
      </c>
      <c r="KYZ1061">
        <v>0.81842999999999999</v>
      </c>
      <c r="KZC1061" t="s">
        <v>199</v>
      </c>
      <c r="KZJ1061">
        <v>1482842.01</v>
      </c>
      <c r="KZL1061">
        <v>1811823.14</v>
      </c>
      <c r="KZN1061">
        <v>-328981.13</v>
      </c>
      <c r="KZP1061">
        <v>0.81842999999999999</v>
      </c>
      <c r="KZS1061" t="s">
        <v>199</v>
      </c>
      <c r="KZZ1061">
        <v>1482842.01</v>
      </c>
      <c r="LAB1061">
        <v>1811823.14</v>
      </c>
      <c r="LAD1061">
        <v>-328981.13</v>
      </c>
      <c r="LAF1061">
        <v>0.81842999999999999</v>
      </c>
      <c r="LAI1061" t="s">
        <v>199</v>
      </c>
      <c r="LAP1061">
        <v>1482842.01</v>
      </c>
      <c r="LAR1061">
        <v>1811823.14</v>
      </c>
      <c r="LAT1061">
        <v>-328981.13</v>
      </c>
      <c r="LAV1061">
        <v>0.81842999999999999</v>
      </c>
      <c r="LAY1061" t="s">
        <v>199</v>
      </c>
      <c r="LBF1061">
        <v>1482842.01</v>
      </c>
      <c r="LBH1061">
        <v>1811823.14</v>
      </c>
      <c r="LBJ1061">
        <v>-328981.13</v>
      </c>
      <c r="LBL1061">
        <v>0.81842999999999999</v>
      </c>
      <c r="LBO1061" t="s">
        <v>199</v>
      </c>
      <c r="LBV1061">
        <v>1482842.01</v>
      </c>
      <c r="LBX1061">
        <v>1811823.14</v>
      </c>
      <c r="LBZ1061">
        <v>-328981.13</v>
      </c>
      <c r="LCB1061">
        <v>0.81842999999999999</v>
      </c>
      <c r="LCE1061" t="s">
        <v>199</v>
      </c>
      <c r="LCL1061">
        <v>1482842.01</v>
      </c>
      <c r="LCN1061">
        <v>1811823.14</v>
      </c>
      <c r="LCP1061">
        <v>-328981.13</v>
      </c>
      <c r="LCR1061">
        <v>0.81842999999999999</v>
      </c>
      <c r="LCU1061" t="s">
        <v>199</v>
      </c>
      <c r="LDB1061">
        <v>1482842.01</v>
      </c>
      <c r="LDD1061">
        <v>1811823.14</v>
      </c>
      <c r="LDF1061">
        <v>-328981.13</v>
      </c>
      <c r="LDH1061">
        <v>0.81842999999999999</v>
      </c>
      <c r="LDK1061" t="s">
        <v>199</v>
      </c>
      <c r="LDR1061">
        <v>1482842.01</v>
      </c>
      <c r="LDT1061">
        <v>1811823.14</v>
      </c>
      <c r="LDV1061">
        <v>-328981.13</v>
      </c>
      <c r="LDX1061">
        <v>0.81842999999999999</v>
      </c>
      <c r="LEA1061" t="s">
        <v>199</v>
      </c>
      <c r="LEH1061">
        <v>1482842.01</v>
      </c>
      <c r="LEJ1061">
        <v>1811823.14</v>
      </c>
      <c r="LEL1061">
        <v>-328981.13</v>
      </c>
      <c r="LEN1061">
        <v>0.81842999999999999</v>
      </c>
      <c r="LEQ1061" t="s">
        <v>199</v>
      </c>
      <c r="LEX1061">
        <v>1482842.01</v>
      </c>
      <c r="LEZ1061">
        <v>1811823.14</v>
      </c>
      <c r="LFB1061">
        <v>-328981.13</v>
      </c>
      <c r="LFD1061">
        <v>0.81842999999999999</v>
      </c>
      <c r="LFG1061" t="s">
        <v>199</v>
      </c>
      <c r="LFN1061">
        <v>1482842.01</v>
      </c>
      <c r="LFP1061">
        <v>1811823.14</v>
      </c>
      <c r="LFR1061">
        <v>-328981.13</v>
      </c>
      <c r="LFT1061">
        <v>0.81842999999999999</v>
      </c>
      <c r="LFW1061" t="s">
        <v>199</v>
      </c>
      <c r="LGD1061">
        <v>1482842.01</v>
      </c>
      <c r="LGF1061">
        <v>1811823.14</v>
      </c>
      <c r="LGH1061">
        <v>-328981.13</v>
      </c>
      <c r="LGJ1061">
        <v>0.81842999999999999</v>
      </c>
      <c r="LGM1061" t="s">
        <v>199</v>
      </c>
      <c r="LGT1061">
        <v>1482842.01</v>
      </c>
      <c r="LGV1061">
        <v>1811823.14</v>
      </c>
      <c r="LGX1061">
        <v>-328981.13</v>
      </c>
      <c r="LGZ1061">
        <v>0.81842999999999999</v>
      </c>
      <c r="LHC1061" t="s">
        <v>199</v>
      </c>
      <c r="LHJ1061">
        <v>1482842.01</v>
      </c>
      <c r="LHL1061">
        <v>1811823.14</v>
      </c>
      <c r="LHN1061">
        <v>-328981.13</v>
      </c>
      <c r="LHP1061">
        <v>0.81842999999999999</v>
      </c>
      <c r="LHS1061" t="s">
        <v>199</v>
      </c>
      <c r="LHZ1061">
        <v>1482842.01</v>
      </c>
      <c r="LIB1061">
        <v>1811823.14</v>
      </c>
      <c r="LID1061">
        <v>-328981.13</v>
      </c>
      <c r="LIF1061">
        <v>0.81842999999999999</v>
      </c>
      <c r="LII1061" t="s">
        <v>199</v>
      </c>
      <c r="LIP1061">
        <v>1482842.01</v>
      </c>
      <c r="LIR1061">
        <v>1811823.14</v>
      </c>
      <c r="LIT1061">
        <v>-328981.13</v>
      </c>
      <c r="LIV1061">
        <v>0.81842999999999999</v>
      </c>
      <c r="LIY1061" t="s">
        <v>199</v>
      </c>
      <c r="LJF1061">
        <v>1482842.01</v>
      </c>
      <c r="LJH1061">
        <v>1811823.14</v>
      </c>
      <c r="LJJ1061">
        <v>-328981.13</v>
      </c>
      <c r="LJL1061">
        <v>0.81842999999999999</v>
      </c>
      <c r="LJO1061" t="s">
        <v>199</v>
      </c>
      <c r="LJV1061">
        <v>1482842.01</v>
      </c>
      <c r="LJX1061">
        <v>1811823.14</v>
      </c>
      <c r="LJZ1061">
        <v>-328981.13</v>
      </c>
      <c r="LKB1061">
        <v>0.81842999999999999</v>
      </c>
      <c r="LKE1061" t="s">
        <v>199</v>
      </c>
      <c r="LKL1061">
        <v>1482842.01</v>
      </c>
      <c r="LKN1061">
        <v>1811823.14</v>
      </c>
      <c r="LKP1061">
        <v>-328981.13</v>
      </c>
      <c r="LKR1061">
        <v>0.81842999999999999</v>
      </c>
      <c r="LKU1061" t="s">
        <v>199</v>
      </c>
      <c r="LLB1061">
        <v>1482842.01</v>
      </c>
      <c r="LLD1061">
        <v>1811823.14</v>
      </c>
      <c r="LLF1061">
        <v>-328981.13</v>
      </c>
      <c r="LLH1061">
        <v>0.81842999999999999</v>
      </c>
      <c r="LLK1061" t="s">
        <v>199</v>
      </c>
      <c r="LLR1061">
        <v>1482842.01</v>
      </c>
      <c r="LLT1061">
        <v>1811823.14</v>
      </c>
      <c r="LLV1061">
        <v>-328981.13</v>
      </c>
      <c r="LLX1061">
        <v>0.81842999999999999</v>
      </c>
      <c r="LMA1061" t="s">
        <v>199</v>
      </c>
      <c r="LMH1061">
        <v>1482842.01</v>
      </c>
      <c r="LMJ1061">
        <v>1811823.14</v>
      </c>
      <c r="LML1061">
        <v>-328981.13</v>
      </c>
      <c r="LMN1061">
        <v>0.81842999999999999</v>
      </c>
      <c r="LMQ1061" t="s">
        <v>199</v>
      </c>
      <c r="LMX1061">
        <v>1482842.01</v>
      </c>
      <c r="LMZ1061">
        <v>1811823.14</v>
      </c>
      <c r="LNB1061">
        <v>-328981.13</v>
      </c>
      <c r="LND1061">
        <v>0.81842999999999999</v>
      </c>
      <c r="LNG1061" t="s">
        <v>199</v>
      </c>
      <c r="LNN1061">
        <v>1482842.01</v>
      </c>
      <c r="LNP1061">
        <v>1811823.14</v>
      </c>
      <c r="LNR1061">
        <v>-328981.13</v>
      </c>
      <c r="LNT1061">
        <v>0.81842999999999999</v>
      </c>
      <c r="LNW1061" t="s">
        <v>199</v>
      </c>
      <c r="LOD1061">
        <v>1482842.01</v>
      </c>
      <c r="LOF1061">
        <v>1811823.14</v>
      </c>
      <c r="LOH1061">
        <v>-328981.13</v>
      </c>
      <c r="LOJ1061">
        <v>0.81842999999999999</v>
      </c>
      <c r="LOM1061" t="s">
        <v>199</v>
      </c>
      <c r="LOT1061">
        <v>1482842.01</v>
      </c>
      <c r="LOV1061">
        <v>1811823.14</v>
      </c>
      <c r="LOX1061">
        <v>-328981.13</v>
      </c>
      <c r="LOZ1061">
        <v>0.81842999999999999</v>
      </c>
      <c r="LPC1061" t="s">
        <v>199</v>
      </c>
      <c r="LPJ1061">
        <v>1482842.01</v>
      </c>
      <c r="LPL1061">
        <v>1811823.14</v>
      </c>
      <c r="LPN1061">
        <v>-328981.13</v>
      </c>
      <c r="LPP1061">
        <v>0.81842999999999999</v>
      </c>
      <c r="LPS1061" t="s">
        <v>199</v>
      </c>
      <c r="LPZ1061">
        <v>1482842.01</v>
      </c>
      <c r="LQB1061">
        <v>1811823.14</v>
      </c>
      <c r="LQD1061">
        <v>-328981.13</v>
      </c>
      <c r="LQF1061">
        <v>0.81842999999999999</v>
      </c>
      <c r="LQI1061" t="s">
        <v>199</v>
      </c>
      <c r="LQP1061">
        <v>1482842.01</v>
      </c>
      <c r="LQR1061">
        <v>1811823.14</v>
      </c>
      <c r="LQT1061">
        <v>-328981.13</v>
      </c>
      <c r="LQV1061">
        <v>0.81842999999999999</v>
      </c>
      <c r="LQY1061" t="s">
        <v>199</v>
      </c>
      <c r="LRF1061">
        <v>1482842.01</v>
      </c>
      <c r="LRH1061">
        <v>1811823.14</v>
      </c>
      <c r="LRJ1061">
        <v>-328981.13</v>
      </c>
      <c r="LRL1061">
        <v>0.81842999999999999</v>
      </c>
      <c r="LRO1061" t="s">
        <v>199</v>
      </c>
      <c r="LRV1061">
        <v>1482842.01</v>
      </c>
      <c r="LRX1061">
        <v>1811823.14</v>
      </c>
      <c r="LRZ1061">
        <v>-328981.13</v>
      </c>
      <c r="LSB1061">
        <v>0.81842999999999999</v>
      </c>
      <c r="LSE1061" t="s">
        <v>199</v>
      </c>
      <c r="LSL1061">
        <v>1482842.01</v>
      </c>
      <c r="LSN1061">
        <v>1811823.14</v>
      </c>
      <c r="LSP1061">
        <v>-328981.13</v>
      </c>
      <c r="LSR1061">
        <v>0.81842999999999999</v>
      </c>
      <c r="LSU1061" t="s">
        <v>199</v>
      </c>
      <c r="LTB1061">
        <v>1482842.01</v>
      </c>
      <c r="LTD1061">
        <v>1811823.14</v>
      </c>
      <c r="LTF1061">
        <v>-328981.13</v>
      </c>
      <c r="LTH1061">
        <v>0.81842999999999999</v>
      </c>
      <c r="LTK1061" t="s">
        <v>199</v>
      </c>
      <c r="LTR1061">
        <v>1482842.01</v>
      </c>
      <c r="LTT1061">
        <v>1811823.14</v>
      </c>
      <c r="LTV1061">
        <v>-328981.13</v>
      </c>
      <c r="LTX1061">
        <v>0.81842999999999999</v>
      </c>
      <c r="LUA1061" t="s">
        <v>199</v>
      </c>
      <c r="LUH1061">
        <v>1482842.01</v>
      </c>
      <c r="LUJ1061">
        <v>1811823.14</v>
      </c>
      <c r="LUL1061">
        <v>-328981.13</v>
      </c>
      <c r="LUN1061">
        <v>0.81842999999999999</v>
      </c>
      <c r="LUQ1061" t="s">
        <v>199</v>
      </c>
      <c r="LUX1061">
        <v>1482842.01</v>
      </c>
      <c r="LUZ1061">
        <v>1811823.14</v>
      </c>
      <c r="LVB1061">
        <v>-328981.13</v>
      </c>
      <c r="LVD1061">
        <v>0.81842999999999999</v>
      </c>
      <c r="LVG1061" t="s">
        <v>199</v>
      </c>
      <c r="LVN1061">
        <v>1482842.01</v>
      </c>
      <c r="LVP1061">
        <v>1811823.14</v>
      </c>
      <c r="LVR1061">
        <v>-328981.13</v>
      </c>
      <c r="LVT1061">
        <v>0.81842999999999999</v>
      </c>
      <c r="LVW1061" t="s">
        <v>199</v>
      </c>
      <c r="LWD1061">
        <v>1482842.01</v>
      </c>
      <c r="LWF1061">
        <v>1811823.14</v>
      </c>
      <c r="LWH1061">
        <v>-328981.13</v>
      </c>
      <c r="LWJ1061">
        <v>0.81842999999999999</v>
      </c>
      <c r="LWM1061" t="s">
        <v>199</v>
      </c>
      <c r="LWT1061">
        <v>1482842.01</v>
      </c>
      <c r="LWV1061">
        <v>1811823.14</v>
      </c>
      <c r="LWX1061">
        <v>-328981.13</v>
      </c>
      <c r="LWZ1061">
        <v>0.81842999999999999</v>
      </c>
      <c r="LXC1061" t="s">
        <v>199</v>
      </c>
      <c r="LXJ1061">
        <v>1482842.01</v>
      </c>
      <c r="LXL1061">
        <v>1811823.14</v>
      </c>
      <c r="LXN1061">
        <v>-328981.13</v>
      </c>
      <c r="LXP1061">
        <v>0.81842999999999999</v>
      </c>
      <c r="LXS1061" t="s">
        <v>199</v>
      </c>
      <c r="LXZ1061">
        <v>1482842.01</v>
      </c>
      <c r="LYB1061">
        <v>1811823.14</v>
      </c>
      <c r="LYD1061">
        <v>-328981.13</v>
      </c>
      <c r="LYF1061">
        <v>0.81842999999999999</v>
      </c>
      <c r="LYI1061" t="s">
        <v>199</v>
      </c>
      <c r="LYP1061">
        <v>1482842.01</v>
      </c>
      <c r="LYR1061">
        <v>1811823.14</v>
      </c>
      <c r="LYT1061">
        <v>-328981.13</v>
      </c>
      <c r="LYV1061">
        <v>0.81842999999999999</v>
      </c>
      <c r="LYY1061" t="s">
        <v>199</v>
      </c>
      <c r="LZF1061">
        <v>1482842.01</v>
      </c>
      <c r="LZH1061">
        <v>1811823.14</v>
      </c>
      <c r="LZJ1061">
        <v>-328981.13</v>
      </c>
      <c r="LZL1061">
        <v>0.81842999999999999</v>
      </c>
      <c r="LZO1061" t="s">
        <v>199</v>
      </c>
      <c r="LZV1061">
        <v>1482842.01</v>
      </c>
      <c r="LZX1061">
        <v>1811823.14</v>
      </c>
      <c r="LZZ1061">
        <v>-328981.13</v>
      </c>
      <c r="MAB1061">
        <v>0.81842999999999999</v>
      </c>
      <c r="MAE1061" t="s">
        <v>199</v>
      </c>
      <c r="MAL1061">
        <v>1482842.01</v>
      </c>
      <c r="MAN1061">
        <v>1811823.14</v>
      </c>
      <c r="MAP1061">
        <v>-328981.13</v>
      </c>
      <c r="MAR1061">
        <v>0.81842999999999999</v>
      </c>
      <c r="MAU1061" t="s">
        <v>199</v>
      </c>
      <c r="MBB1061">
        <v>1482842.01</v>
      </c>
      <c r="MBD1061">
        <v>1811823.14</v>
      </c>
      <c r="MBF1061">
        <v>-328981.13</v>
      </c>
      <c r="MBH1061">
        <v>0.81842999999999999</v>
      </c>
      <c r="MBK1061" t="s">
        <v>199</v>
      </c>
      <c r="MBR1061">
        <v>1482842.01</v>
      </c>
      <c r="MBT1061">
        <v>1811823.14</v>
      </c>
      <c r="MBV1061">
        <v>-328981.13</v>
      </c>
      <c r="MBX1061">
        <v>0.81842999999999999</v>
      </c>
      <c r="MCA1061" t="s">
        <v>199</v>
      </c>
      <c r="MCH1061">
        <v>1482842.01</v>
      </c>
      <c r="MCJ1061">
        <v>1811823.14</v>
      </c>
      <c r="MCL1061">
        <v>-328981.13</v>
      </c>
      <c r="MCN1061">
        <v>0.81842999999999999</v>
      </c>
      <c r="MCQ1061" t="s">
        <v>199</v>
      </c>
      <c r="MCX1061">
        <v>1482842.01</v>
      </c>
      <c r="MCZ1061">
        <v>1811823.14</v>
      </c>
      <c r="MDB1061">
        <v>-328981.13</v>
      </c>
      <c r="MDD1061">
        <v>0.81842999999999999</v>
      </c>
      <c r="MDG1061" t="s">
        <v>199</v>
      </c>
      <c r="MDN1061">
        <v>1482842.01</v>
      </c>
      <c r="MDP1061">
        <v>1811823.14</v>
      </c>
      <c r="MDR1061">
        <v>-328981.13</v>
      </c>
      <c r="MDT1061">
        <v>0.81842999999999999</v>
      </c>
      <c r="MDW1061" t="s">
        <v>199</v>
      </c>
      <c r="MED1061">
        <v>1482842.01</v>
      </c>
      <c r="MEF1061">
        <v>1811823.14</v>
      </c>
      <c r="MEH1061">
        <v>-328981.13</v>
      </c>
      <c r="MEJ1061">
        <v>0.81842999999999999</v>
      </c>
      <c r="MEM1061" t="s">
        <v>199</v>
      </c>
      <c r="MET1061">
        <v>1482842.01</v>
      </c>
      <c r="MEV1061">
        <v>1811823.14</v>
      </c>
      <c r="MEX1061">
        <v>-328981.13</v>
      </c>
      <c r="MEZ1061">
        <v>0.81842999999999999</v>
      </c>
      <c r="MFC1061" t="s">
        <v>199</v>
      </c>
      <c r="MFJ1061">
        <v>1482842.01</v>
      </c>
      <c r="MFL1061">
        <v>1811823.14</v>
      </c>
      <c r="MFN1061">
        <v>-328981.13</v>
      </c>
      <c r="MFP1061">
        <v>0.81842999999999999</v>
      </c>
      <c r="MFS1061" t="s">
        <v>199</v>
      </c>
      <c r="MFZ1061">
        <v>1482842.01</v>
      </c>
      <c r="MGB1061">
        <v>1811823.14</v>
      </c>
      <c r="MGD1061">
        <v>-328981.13</v>
      </c>
      <c r="MGF1061">
        <v>0.81842999999999999</v>
      </c>
      <c r="MGI1061" t="s">
        <v>199</v>
      </c>
      <c r="MGP1061">
        <v>1482842.01</v>
      </c>
      <c r="MGR1061">
        <v>1811823.14</v>
      </c>
      <c r="MGT1061">
        <v>-328981.13</v>
      </c>
      <c r="MGV1061">
        <v>0.81842999999999999</v>
      </c>
      <c r="MGY1061" t="s">
        <v>199</v>
      </c>
      <c r="MHF1061">
        <v>1482842.01</v>
      </c>
      <c r="MHH1061">
        <v>1811823.14</v>
      </c>
      <c r="MHJ1061">
        <v>-328981.13</v>
      </c>
      <c r="MHL1061">
        <v>0.81842999999999999</v>
      </c>
      <c r="MHO1061" t="s">
        <v>199</v>
      </c>
      <c r="MHV1061">
        <v>1482842.01</v>
      </c>
      <c r="MHX1061">
        <v>1811823.14</v>
      </c>
      <c r="MHZ1061">
        <v>-328981.13</v>
      </c>
      <c r="MIB1061">
        <v>0.81842999999999999</v>
      </c>
      <c r="MIE1061" t="s">
        <v>199</v>
      </c>
      <c r="MIL1061">
        <v>1482842.01</v>
      </c>
      <c r="MIN1061">
        <v>1811823.14</v>
      </c>
      <c r="MIP1061">
        <v>-328981.13</v>
      </c>
      <c r="MIR1061">
        <v>0.81842999999999999</v>
      </c>
      <c r="MIU1061" t="s">
        <v>199</v>
      </c>
      <c r="MJB1061">
        <v>1482842.01</v>
      </c>
      <c r="MJD1061">
        <v>1811823.14</v>
      </c>
      <c r="MJF1061">
        <v>-328981.13</v>
      </c>
      <c r="MJH1061">
        <v>0.81842999999999999</v>
      </c>
      <c r="MJK1061" t="s">
        <v>199</v>
      </c>
      <c r="MJR1061">
        <v>1482842.01</v>
      </c>
      <c r="MJT1061">
        <v>1811823.14</v>
      </c>
      <c r="MJV1061">
        <v>-328981.13</v>
      </c>
      <c r="MJX1061">
        <v>0.81842999999999999</v>
      </c>
      <c r="MKA1061" t="s">
        <v>199</v>
      </c>
      <c r="MKH1061">
        <v>1482842.01</v>
      </c>
      <c r="MKJ1061">
        <v>1811823.14</v>
      </c>
      <c r="MKL1061">
        <v>-328981.13</v>
      </c>
      <c r="MKN1061">
        <v>0.81842999999999999</v>
      </c>
      <c r="MKQ1061" t="s">
        <v>199</v>
      </c>
      <c r="MKX1061">
        <v>1482842.01</v>
      </c>
      <c r="MKZ1061">
        <v>1811823.14</v>
      </c>
      <c r="MLB1061">
        <v>-328981.13</v>
      </c>
      <c r="MLD1061">
        <v>0.81842999999999999</v>
      </c>
      <c r="MLG1061" t="s">
        <v>199</v>
      </c>
      <c r="MLN1061">
        <v>1482842.01</v>
      </c>
      <c r="MLP1061">
        <v>1811823.14</v>
      </c>
      <c r="MLR1061">
        <v>-328981.13</v>
      </c>
      <c r="MLT1061">
        <v>0.81842999999999999</v>
      </c>
      <c r="MLW1061" t="s">
        <v>199</v>
      </c>
      <c r="MMD1061">
        <v>1482842.01</v>
      </c>
      <c r="MMF1061">
        <v>1811823.14</v>
      </c>
      <c r="MMH1061">
        <v>-328981.13</v>
      </c>
      <c r="MMJ1061">
        <v>0.81842999999999999</v>
      </c>
      <c r="MMM1061" t="s">
        <v>199</v>
      </c>
      <c r="MMT1061">
        <v>1482842.01</v>
      </c>
      <c r="MMV1061">
        <v>1811823.14</v>
      </c>
      <c r="MMX1061">
        <v>-328981.13</v>
      </c>
      <c r="MMZ1061">
        <v>0.81842999999999999</v>
      </c>
      <c r="MNC1061" t="s">
        <v>199</v>
      </c>
      <c r="MNJ1061">
        <v>1482842.01</v>
      </c>
      <c r="MNL1061">
        <v>1811823.14</v>
      </c>
      <c r="MNN1061">
        <v>-328981.13</v>
      </c>
      <c r="MNP1061">
        <v>0.81842999999999999</v>
      </c>
      <c r="MNS1061" t="s">
        <v>199</v>
      </c>
      <c r="MNZ1061">
        <v>1482842.01</v>
      </c>
      <c r="MOB1061">
        <v>1811823.14</v>
      </c>
      <c r="MOD1061">
        <v>-328981.13</v>
      </c>
      <c r="MOF1061">
        <v>0.81842999999999999</v>
      </c>
      <c r="MOI1061" t="s">
        <v>199</v>
      </c>
      <c r="MOP1061">
        <v>1482842.01</v>
      </c>
      <c r="MOR1061">
        <v>1811823.14</v>
      </c>
      <c r="MOT1061">
        <v>-328981.13</v>
      </c>
      <c r="MOV1061">
        <v>0.81842999999999999</v>
      </c>
      <c r="MOY1061" t="s">
        <v>199</v>
      </c>
      <c r="MPF1061">
        <v>1482842.01</v>
      </c>
      <c r="MPH1061">
        <v>1811823.14</v>
      </c>
      <c r="MPJ1061">
        <v>-328981.13</v>
      </c>
      <c r="MPL1061">
        <v>0.81842999999999999</v>
      </c>
      <c r="MPO1061" t="s">
        <v>199</v>
      </c>
      <c r="MPV1061">
        <v>1482842.01</v>
      </c>
      <c r="MPX1061">
        <v>1811823.14</v>
      </c>
      <c r="MPZ1061">
        <v>-328981.13</v>
      </c>
      <c r="MQB1061">
        <v>0.81842999999999999</v>
      </c>
      <c r="MQE1061" t="s">
        <v>199</v>
      </c>
      <c r="MQL1061">
        <v>1482842.01</v>
      </c>
      <c r="MQN1061">
        <v>1811823.14</v>
      </c>
      <c r="MQP1061">
        <v>-328981.13</v>
      </c>
      <c r="MQR1061">
        <v>0.81842999999999999</v>
      </c>
      <c r="MQU1061" t="s">
        <v>199</v>
      </c>
      <c r="MRB1061">
        <v>1482842.01</v>
      </c>
      <c r="MRD1061">
        <v>1811823.14</v>
      </c>
      <c r="MRF1061">
        <v>-328981.13</v>
      </c>
      <c r="MRH1061">
        <v>0.81842999999999999</v>
      </c>
      <c r="MRK1061" t="s">
        <v>199</v>
      </c>
      <c r="MRR1061">
        <v>1482842.01</v>
      </c>
      <c r="MRT1061">
        <v>1811823.14</v>
      </c>
      <c r="MRV1061">
        <v>-328981.13</v>
      </c>
      <c r="MRX1061">
        <v>0.81842999999999999</v>
      </c>
      <c r="MSA1061" t="s">
        <v>199</v>
      </c>
      <c r="MSH1061">
        <v>1482842.01</v>
      </c>
      <c r="MSJ1061">
        <v>1811823.14</v>
      </c>
      <c r="MSL1061">
        <v>-328981.13</v>
      </c>
      <c r="MSN1061">
        <v>0.81842999999999999</v>
      </c>
      <c r="MSQ1061" t="s">
        <v>199</v>
      </c>
      <c r="MSX1061">
        <v>1482842.01</v>
      </c>
      <c r="MSZ1061">
        <v>1811823.14</v>
      </c>
      <c r="MTB1061">
        <v>-328981.13</v>
      </c>
      <c r="MTD1061">
        <v>0.81842999999999999</v>
      </c>
      <c r="MTG1061" t="s">
        <v>199</v>
      </c>
      <c r="MTN1061">
        <v>1482842.01</v>
      </c>
      <c r="MTP1061">
        <v>1811823.14</v>
      </c>
      <c r="MTR1061">
        <v>-328981.13</v>
      </c>
      <c r="MTT1061">
        <v>0.81842999999999999</v>
      </c>
      <c r="MTW1061" t="s">
        <v>199</v>
      </c>
      <c r="MUD1061">
        <v>1482842.01</v>
      </c>
      <c r="MUF1061">
        <v>1811823.14</v>
      </c>
      <c r="MUH1061">
        <v>-328981.13</v>
      </c>
      <c r="MUJ1061">
        <v>0.81842999999999999</v>
      </c>
      <c r="MUM1061" t="s">
        <v>199</v>
      </c>
      <c r="MUT1061">
        <v>1482842.01</v>
      </c>
      <c r="MUV1061">
        <v>1811823.14</v>
      </c>
      <c r="MUX1061">
        <v>-328981.13</v>
      </c>
      <c r="MUZ1061">
        <v>0.81842999999999999</v>
      </c>
      <c r="MVC1061" t="s">
        <v>199</v>
      </c>
      <c r="MVJ1061">
        <v>1482842.01</v>
      </c>
      <c r="MVL1061">
        <v>1811823.14</v>
      </c>
      <c r="MVN1061">
        <v>-328981.13</v>
      </c>
      <c r="MVP1061">
        <v>0.81842999999999999</v>
      </c>
      <c r="MVS1061" t="s">
        <v>199</v>
      </c>
      <c r="MVZ1061">
        <v>1482842.01</v>
      </c>
      <c r="MWB1061">
        <v>1811823.14</v>
      </c>
      <c r="MWD1061">
        <v>-328981.13</v>
      </c>
      <c r="MWF1061">
        <v>0.81842999999999999</v>
      </c>
      <c r="MWI1061" t="s">
        <v>199</v>
      </c>
      <c r="MWP1061">
        <v>1482842.01</v>
      </c>
      <c r="MWR1061">
        <v>1811823.14</v>
      </c>
      <c r="MWT1061">
        <v>-328981.13</v>
      </c>
      <c r="MWV1061">
        <v>0.81842999999999999</v>
      </c>
      <c r="MWY1061" t="s">
        <v>199</v>
      </c>
      <c r="MXF1061">
        <v>1482842.01</v>
      </c>
      <c r="MXH1061">
        <v>1811823.14</v>
      </c>
      <c r="MXJ1061">
        <v>-328981.13</v>
      </c>
      <c r="MXL1061">
        <v>0.81842999999999999</v>
      </c>
      <c r="MXO1061" t="s">
        <v>199</v>
      </c>
      <c r="MXV1061">
        <v>1482842.01</v>
      </c>
      <c r="MXX1061">
        <v>1811823.14</v>
      </c>
      <c r="MXZ1061">
        <v>-328981.13</v>
      </c>
      <c r="MYB1061">
        <v>0.81842999999999999</v>
      </c>
      <c r="MYE1061" t="s">
        <v>199</v>
      </c>
      <c r="MYL1061">
        <v>1482842.01</v>
      </c>
      <c r="MYN1061">
        <v>1811823.14</v>
      </c>
      <c r="MYP1061">
        <v>-328981.13</v>
      </c>
      <c r="MYR1061">
        <v>0.81842999999999999</v>
      </c>
      <c r="MYU1061" t="s">
        <v>199</v>
      </c>
      <c r="MZB1061">
        <v>1482842.01</v>
      </c>
      <c r="MZD1061">
        <v>1811823.14</v>
      </c>
      <c r="MZF1061">
        <v>-328981.13</v>
      </c>
      <c r="MZH1061">
        <v>0.81842999999999999</v>
      </c>
      <c r="MZK1061" t="s">
        <v>199</v>
      </c>
      <c r="MZR1061">
        <v>1482842.01</v>
      </c>
      <c r="MZT1061">
        <v>1811823.14</v>
      </c>
      <c r="MZV1061">
        <v>-328981.13</v>
      </c>
      <c r="MZX1061">
        <v>0.81842999999999999</v>
      </c>
      <c r="NAA1061" t="s">
        <v>199</v>
      </c>
      <c r="NAH1061">
        <v>1482842.01</v>
      </c>
      <c r="NAJ1061">
        <v>1811823.14</v>
      </c>
      <c r="NAL1061">
        <v>-328981.13</v>
      </c>
      <c r="NAN1061">
        <v>0.81842999999999999</v>
      </c>
      <c r="NAQ1061" t="s">
        <v>199</v>
      </c>
      <c r="NAX1061">
        <v>1482842.01</v>
      </c>
      <c r="NAZ1061">
        <v>1811823.14</v>
      </c>
      <c r="NBB1061">
        <v>-328981.13</v>
      </c>
      <c r="NBD1061">
        <v>0.81842999999999999</v>
      </c>
      <c r="NBG1061" t="s">
        <v>199</v>
      </c>
      <c r="NBN1061">
        <v>1482842.01</v>
      </c>
      <c r="NBP1061">
        <v>1811823.14</v>
      </c>
      <c r="NBR1061">
        <v>-328981.13</v>
      </c>
      <c r="NBT1061">
        <v>0.81842999999999999</v>
      </c>
      <c r="NBW1061" t="s">
        <v>199</v>
      </c>
      <c r="NCD1061">
        <v>1482842.01</v>
      </c>
      <c r="NCF1061">
        <v>1811823.14</v>
      </c>
      <c r="NCH1061">
        <v>-328981.13</v>
      </c>
      <c r="NCJ1061">
        <v>0.81842999999999999</v>
      </c>
      <c r="NCM1061" t="s">
        <v>199</v>
      </c>
      <c r="NCT1061">
        <v>1482842.01</v>
      </c>
      <c r="NCV1061">
        <v>1811823.14</v>
      </c>
      <c r="NCX1061">
        <v>-328981.13</v>
      </c>
      <c r="NCZ1061">
        <v>0.81842999999999999</v>
      </c>
      <c r="NDC1061" t="s">
        <v>199</v>
      </c>
      <c r="NDJ1061">
        <v>1482842.01</v>
      </c>
      <c r="NDL1061">
        <v>1811823.14</v>
      </c>
      <c r="NDN1061">
        <v>-328981.13</v>
      </c>
      <c r="NDP1061">
        <v>0.81842999999999999</v>
      </c>
      <c r="NDS1061" t="s">
        <v>199</v>
      </c>
      <c r="NDZ1061">
        <v>1482842.01</v>
      </c>
      <c r="NEB1061">
        <v>1811823.14</v>
      </c>
      <c r="NED1061">
        <v>-328981.13</v>
      </c>
      <c r="NEF1061">
        <v>0.81842999999999999</v>
      </c>
      <c r="NEI1061" t="s">
        <v>199</v>
      </c>
      <c r="NEP1061">
        <v>1482842.01</v>
      </c>
      <c r="NER1061">
        <v>1811823.14</v>
      </c>
      <c r="NET1061">
        <v>-328981.13</v>
      </c>
      <c r="NEV1061">
        <v>0.81842999999999999</v>
      </c>
      <c r="NEY1061" t="s">
        <v>199</v>
      </c>
      <c r="NFF1061">
        <v>1482842.01</v>
      </c>
      <c r="NFH1061">
        <v>1811823.14</v>
      </c>
      <c r="NFJ1061">
        <v>-328981.13</v>
      </c>
      <c r="NFL1061">
        <v>0.81842999999999999</v>
      </c>
      <c r="NFO1061" t="s">
        <v>199</v>
      </c>
      <c r="NFV1061">
        <v>1482842.01</v>
      </c>
      <c r="NFX1061">
        <v>1811823.14</v>
      </c>
      <c r="NFZ1061">
        <v>-328981.13</v>
      </c>
      <c r="NGB1061">
        <v>0.81842999999999999</v>
      </c>
      <c r="NGE1061" t="s">
        <v>199</v>
      </c>
      <c r="NGL1061">
        <v>1482842.01</v>
      </c>
      <c r="NGN1061">
        <v>1811823.14</v>
      </c>
      <c r="NGP1061">
        <v>-328981.13</v>
      </c>
      <c r="NGR1061">
        <v>0.81842999999999999</v>
      </c>
      <c r="NGU1061" t="s">
        <v>199</v>
      </c>
      <c r="NHB1061">
        <v>1482842.01</v>
      </c>
      <c r="NHD1061">
        <v>1811823.14</v>
      </c>
      <c r="NHF1061">
        <v>-328981.13</v>
      </c>
      <c r="NHH1061">
        <v>0.81842999999999999</v>
      </c>
      <c r="NHK1061" t="s">
        <v>199</v>
      </c>
      <c r="NHR1061">
        <v>1482842.01</v>
      </c>
      <c r="NHT1061">
        <v>1811823.14</v>
      </c>
      <c r="NHV1061">
        <v>-328981.13</v>
      </c>
      <c r="NHX1061">
        <v>0.81842999999999999</v>
      </c>
      <c r="NIA1061" t="s">
        <v>199</v>
      </c>
      <c r="NIH1061">
        <v>1482842.01</v>
      </c>
      <c r="NIJ1061">
        <v>1811823.14</v>
      </c>
      <c r="NIL1061">
        <v>-328981.13</v>
      </c>
      <c r="NIN1061">
        <v>0.81842999999999999</v>
      </c>
      <c r="NIQ1061" t="s">
        <v>199</v>
      </c>
      <c r="NIX1061">
        <v>1482842.01</v>
      </c>
      <c r="NIZ1061">
        <v>1811823.14</v>
      </c>
      <c r="NJB1061">
        <v>-328981.13</v>
      </c>
      <c r="NJD1061">
        <v>0.81842999999999999</v>
      </c>
      <c r="NJG1061" t="s">
        <v>199</v>
      </c>
      <c r="NJN1061">
        <v>1482842.01</v>
      </c>
      <c r="NJP1061">
        <v>1811823.14</v>
      </c>
      <c r="NJR1061">
        <v>-328981.13</v>
      </c>
      <c r="NJT1061">
        <v>0.81842999999999999</v>
      </c>
      <c r="NJW1061" t="s">
        <v>199</v>
      </c>
      <c r="NKD1061">
        <v>1482842.01</v>
      </c>
      <c r="NKF1061">
        <v>1811823.14</v>
      </c>
      <c r="NKH1061">
        <v>-328981.13</v>
      </c>
      <c r="NKJ1061">
        <v>0.81842999999999999</v>
      </c>
      <c r="NKM1061" t="s">
        <v>199</v>
      </c>
      <c r="NKT1061">
        <v>1482842.01</v>
      </c>
      <c r="NKV1061">
        <v>1811823.14</v>
      </c>
      <c r="NKX1061">
        <v>-328981.13</v>
      </c>
      <c r="NKZ1061">
        <v>0.81842999999999999</v>
      </c>
      <c r="NLC1061" t="s">
        <v>199</v>
      </c>
      <c r="NLJ1061">
        <v>1482842.01</v>
      </c>
      <c r="NLL1061">
        <v>1811823.14</v>
      </c>
      <c r="NLN1061">
        <v>-328981.13</v>
      </c>
      <c r="NLP1061">
        <v>0.81842999999999999</v>
      </c>
      <c r="NLS1061" t="s">
        <v>199</v>
      </c>
      <c r="NLZ1061">
        <v>1482842.01</v>
      </c>
      <c r="NMB1061">
        <v>1811823.14</v>
      </c>
      <c r="NMD1061">
        <v>-328981.13</v>
      </c>
      <c r="NMF1061">
        <v>0.81842999999999999</v>
      </c>
      <c r="NMI1061" t="s">
        <v>199</v>
      </c>
      <c r="NMP1061">
        <v>1482842.01</v>
      </c>
      <c r="NMR1061">
        <v>1811823.14</v>
      </c>
      <c r="NMT1061">
        <v>-328981.13</v>
      </c>
      <c r="NMV1061">
        <v>0.81842999999999999</v>
      </c>
      <c r="NMY1061" t="s">
        <v>199</v>
      </c>
      <c r="NNF1061">
        <v>1482842.01</v>
      </c>
      <c r="NNH1061">
        <v>1811823.14</v>
      </c>
      <c r="NNJ1061">
        <v>-328981.13</v>
      </c>
      <c r="NNL1061">
        <v>0.81842999999999999</v>
      </c>
      <c r="NNO1061" t="s">
        <v>199</v>
      </c>
      <c r="NNV1061">
        <v>1482842.01</v>
      </c>
      <c r="NNX1061">
        <v>1811823.14</v>
      </c>
      <c r="NNZ1061">
        <v>-328981.13</v>
      </c>
      <c r="NOB1061">
        <v>0.81842999999999999</v>
      </c>
      <c r="NOE1061" t="s">
        <v>199</v>
      </c>
      <c r="NOL1061">
        <v>1482842.01</v>
      </c>
      <c r="NON1061">
        <v>1811823.14</v>
      </c>
      <c r="NOP1061">
        <v>-328981.13</v>
      </c>
      <c r="NOR1061">
        <v>0.81842999999999999</v>
      </c>
      <c r="NOU1061" t="s">
        <v>199</v>
      </c>
      <c r="NPB1061">
        <v>1482842.01</v>
      </c>
      <c r="NPD1061">
        <v>1811823.14</v>
      </c>
      <c r="NPF1061">
        <v>-328981.13</v>
      </c>
      <c r="NPH1061">
        <v>0.81842999999999999</v>
      </c>
      <c r="NPK1061" t="s">
        <v>199</v>
      </c>
      <c r="NPR1061">
        <v>1482842.01</v>
      </c>
      <c r="NPT1061">
        <v>1811823.14</v>
      </c>
      <c r="NPV1061">
        <v>-328981.13</v>
      </c>
      <c r="NPX1061">
        <v>0.81842999999999999</v>
      </c>
      <c r="NQA1061" t="s">
        <v>199</v>
      </c>
      <c r="NQH1061">
        <v>1482842.01</v>
      </c>
      <c r="NQJ1061">
        <v>1811823.14</v>
      </c>
      <c r="NQL1061">
        <v>-328981.13</v>
      </c>
      <c r="NQN1061">
        <v>0.81842999999999999</v>
      </c>
      <c r="NQQ1061" t="s">
        <v>199</v>
      </c>
      <c r="NQX1061">
        <v>1482842.01</v>
      </c>
      <c r="NQZ1061">
        <v>1811823.14</v>
      </c>
      <c r="NRB1061">
        <v>-328981.13</v>
      </c>
      <c r="NRD1061">
        <v>0.81842999999999999</v>
      </c>
      <c r="NRG1061" t="s">
        <v>199</v>
      </c>
      <c r="NRN1061">
        <v>1482842.01</v>
      </c>
      <c r="NRP1061">
        <v>1811823.14</v>
      </c>
      <c r="NRR1061">
        <v>-328981.13</v>
      </c>
      <c r="NRT1061">
        <v>0.81842999999999999</v>
      </c>
      <c r="NRW1061" t="s">
        <v>199</v>
      </c>
      <c r="NSD1061">
        <v>1482842.01</v>
      </c>
      <c r="NSF1061">
        <v>1811823.14</v>
      </c>
      <c r="NSH1061">
        <v>-328981.13</v>
      </c>
      <c r="NSJ1061">
        <v>0.81842999999999999</v>
      </c>
      <c r="NSM1061" t="s">
        <v>199</v>
      </c>
      <c r="NST1061">
        <v>1482842.01</v>
      </c>
      <c r="NSV1061">
        <v>1811823.14</v>
      </c>
      <c r="NSX1061">
        <v>-328981.13</v>
      </c>
      <c r="NSZ1061">
        <v>0.81842999999999999</v>
      </c>
      <c r="NTC1061" t="s">
        <v>199</v>
      </c>
      <c r="NTJ1061">
        <v>1482842.01</v>
      </c>
      <c r="NTL1061">
        <v>1811823.14</v>
      </c>
      <c r="NTN1061">
        <v>-328981.13</v>
      </c>
      <c r="NTP1061">
        <v>0.81842999999999999</v>
      </c>
      <c r="NTS1061" t="s">
        <v>199</v>
      </c>
      <c r="NTZ1061">
        <v>1482842.01</v>
      </c>
      <c r="NUB1061">
        <v>1811823.14</v>
      </c>
      <c r="NUD1061">
        <v>-328981.13</v>
      </c>
      <c r="NUF1061">
        <v>0.81842999999999999</v>
      </c>
      <c r="NUI1061" t="s">
        <v>199</v>
      </c>
      <c r="NUP1061">
        <v>1482842.01</v>
      </c>
      <c r="NUR1061">
        <v>1811823.14</v>
      </c>
      <c r="NUT1061">
        <v>-328981.13</v>
      </c>
      <c r="NUV1061">
        <v>0.81842999999999999</v>
      </c>
      <c r="NUY1061" t="s">
        <v>199</v>
      </c>
      <c r="NVF1061">
        <v>1482842.01</v>
      </c>
      <c r="NVH1061">
        <v>1811823.14</v>
      </c>
      <c r="NVJ1061">
        <v>-328981.13</v>
      </c>
      <c r="NVL1061">
        <v>0.81842999999999999</v>
      </c>
      <c r="NVO1061" t="s">
        <v>199</v>
      </c>
      <c r="NVV1061">
        <v>1482842.01</v>
      </c>
      <c r="NVX1061">
        <v>1811823.14</v>
      </c>
      <c r="NVZ1061">
        <v>-328981.13</v>
      </c>
      <c r="NWB1061">
        <v>0.81842999999999999</v>
      </c>
      <c r="NWE1061" t="s">
        <v>199</v>
      </c>
      <c r="NWL1061">
        <v>1482842.01</v>
      </c>
      <c r="NWN1061">
        <v>1811823.14</v>
      </c>
      <c r="NWP1061">
        <v>-328981.13</v>
      </c>
      <c r="NWR1061">
        <v>0.81842999999999999</v>
      </c>
      <c r="NWU1061" t="s">
        <v>199</v>
      </c>
      <c r="NXB1061">
        <v>1482842.01</v>
      </c>
      <c r="NXD1061">
        <v>1811823.14</v>
      </c>
      <c r="NXF1061">
        <v>-328981.13</v>
      </c>
      <c r="NXH1061">
        <v>0.81842999999999999</v>
      </c>
      <c r="NXK1061" t="s">
        <v>199</v>
      </c>
      <c r="NXR1061">
        <v>1482842.01</v>
      </c>
      <c r="NXT1061">
        <v>1811823.14</v>
      </c>
      <c r="NXV1061">
        <v>-328981.13</v>
      </c>
      <c r="NXX1061">
        <v>0.81842999999999999</v>
      </c>
      <c r="NYA1061" t="s">
        <v>199</v>
      </c>
      <c r="NYH1061">
        <v>1482842.01</v>
      </c>
      <c r="NYJ1061">
        <v>1811823.14</v>
      </c>
      <c r="NYL1061">
        <v>-328981.13</v>
      </c>
      <c r="NYN1061">
        <v>0.81842999999999999</v>
      </c>
      <c r="NYQ1061" t="s">
        <v>199</v>
      </c>
      <c r="NYX1061">
        <v>1482842.01</v>
      </c>
      <c r="NYZ1061">
        <v>1811823.14</v>
      </c>
      <c r="NZB1061">
        <v>-328981.13</v>
      </c>
      <c r="NZD1061">
        <v>0.81842999999999999</v>
      </c>
      <c r="NZG1061" t="s">
        <v>199</v>
      </c>
      <c r="NZN1061">
        <v>1482842.01</v>
      </c>
      <c r="NZP1061">
        <v>1811823.14</v>
      </c>
      <c r="NZR1061">
        <v>-328981.13</v>
      </c>
      <c r="NZT1061">
        <v>0.81842999999999999</v>
      </c>
      <c r="NZW1061" t="s">
        <v>199</v>
      </c>
      <c r="OAD1061">
        <v>1482842.01</v>
      </c>
      <c r="OAF1061">
        <v>1811823.14</v>
      </c>
      <c r="OAH1061">
        <v>-328981.13</v>
      </c>
      <c r="OAJ1061">
        <v>0.81842999999999999</v>
      </c>
      <c r="OAM1061" t="s">
        <v>199</v>
      </c>
      <c r="OAT1061">
        <v>1482842.01</v>
      </c>
      <c r="OAV1061">
        <v>1811823.14</v>
      </c>
      <c r="OAX1061">
        <v>-328981.13</v>
      </c>
      <c r="OAZ1061">
        <v>0.81842999999999999</v>
      </c>
      <c r="OBC1061" t="s">
        <v>199</v>
      </c>
      <c r="OBJ1061">
        <v>1482842.01</v>
      </c>
      <c r="OBL1061">
        <v>1811823.14</v>
      </c>
      <c r="OBN1061">
        <v>-328981.13</v>
      </c>
      <c r="OBP1061">
        <v>0.81842999999999999</v>
      </c>
      <c r="OBS1061" t="s">
        <v>199</v>
      </c>
      <c r="OBZ1061">
        <v>1482842.01</v>
      </c>
      <c r="OCB1061">
        <v>1811823.14</v>
      </c>
      <c r="OCD1061">
        <v>-328981.13</v>
      </c>
      <c r="OCF1061">
        <v>0.81842999999999999</v>
      </c>
      <c r="OCI1061" t="s">
        <v>199</v>
      </c>
      <c r="OCP1061">
        <v>1482842.01</v>
      </c>
      <c r="OCR1061">
        <v>1811823.14</v>
      </c>
      <c r="OCT1061">
        <v>-328981.13</v>
      </c>
      <c r="OCV1061">
        <v>0.81842999999999999</v>
      </c>
      <c r="OCY1061" t="s">
        <v>199</v>
      </c>
      <c r="ODF1061">
        <v>1482842.01</v>
      </c>
      <c r="ODH1061">
        <v>1811823.14</v>
      </c>
      <c r="ODJ1061">
        <v>-328981.13</v>
      </c>
      <c r="ODL1061">
        <v>0.81842999999999999</v>
      </c>
      <c r="ODO1061" t="s">
        <v>199</v>
      </c>
      <c r="ODV1061">
        <v>1482842.01</v>
      </c>
      <c r="ODX1061">
        <v>1811823.14</v>
      </c>
      <c r="ODZ1061">
        <v>-328981.13</v>
      </c>
      <c r="OEB1061">
        <v>0.81842999999999999</v>
      </c>
      <c r="OEE1061" t="s">
        <v>199</v>
      </c>
      <c r="OEL1061">
        <v>1482842.01</v>
      </c>
      <c r="OEN1061">
        <v>1811823.14</v>
      </c>
      <c r="OEP1061">
        <v>-328981.13</v>
      </c>
      <c r="OER1061">
        <v>0.81842999999999999</v>
      </c>
      <c r="OEU1061" t="s">
        <v>199</v>
      </c>
      <c r="OFB1061">
        <v>1482842.01</v>
      </c>
      <c r="OFD1061">
        <v>1811823.14</v>
      </c>
      <c r="OFF1061">
        <v>-328981.13</v>
      </c>
      <c r="OFH1061">
        <v>0.81842999999999999</v>
      </c>
      <c r="OFK1061" t="s">
        <v>199</v>
      </c>
      <c r="OFR1061">
        <v>1482842.01</v>
      </c>
      <c r="OFT1061">
        <v>1811823.14</v>
      </c>
      <c r="OFV1061">
        <v>-328981.13</v>
      </c>
      <c r="OFX1061">
        <v>0.81842999999999999</v>
      </c>
      <c r="OGA1061" t="s">
        <v>199</v>
      </c>
      <c r="OGH1061">
        <v>1482842.01</v>
      </c>
      <c r="OGJ1061">
        <v>1811823.14</v>
      </c>
      <c r="OGL1061">
        <v>-328981.13</v>
      </c>
      <c r="OGN1061">
        <v>0.81842999999999999</v>
      </c>
      <c r="OGQ1061" t="s">
        <v>199</v>
      </c>
      <c r="OGX1061">
        <v>1482842.01</v>
      </c>
      <c r="OGZ1061">
        <v>1811823.14</v>
      </c>
      <c r="OHB1061">
        <v>-328981.13</v>
      </c>
      <c r="OHD1061">
        <v>0.81842999999999999</v>
      </c>
      <c r="OHG1061" t="s">
        <v>199</v>
      </c>
      <c r="OHN1061">
        <v>1482842.01</v>
      </c>
      <c r="OHP1061">
        <v>1811823.14</v>
      </c>
      <c r="OHR1061">
        <v>-328981.13</v>
      </c>
      <c r="OHT1061">
        <v>0.81842999999999999</v>
      </c>
      <c r="OHW1061" t="s">
        <v>199</v>
      </c>
      <c r="OID1061">
        <v>1482842.01</v>
      </c>
      <c r="OIF1061">
        <v>1811823.14</v>
      </c>
      <c r="OIH1061">
        <v>-328981.13</v>
      </c>
      <c r="OIJ1061">
        <v>0.81842999999999999</v>
      </c>
      <c r="OIM1061" t="s">
        <v>199</v>
      </c>
      <c r="OIT1061">
        <v>1482842.01</v>
      </c>
      <c r="OIV1061">
        <v>1811823.14</v>
      </c>
      <c r="OIX1061">
        <v>-328981.13</v>
      </c>
      <c r="OIZ1061">
        <v>0.81842999999999999</v>
      </c>
      <c r="OJC1061" t="s">
        <v>199</v>
      </c>
      <c r="OJJ1061">
        <v>1482842.01</v>
      </c>
      <c r="OJL1061">
        <v>1811823.14</v>
      </c>
      <c r="OJN1061">
        <v>-328981.13</v>
      </c>
      <c r="OJP1061">
        <v>0.81842999999999999</v>
      </c>
      <c r="OJS1061" t="s">
        <v>199</v>
      </c>
      <c r="OJZ1061">
        <v>1482842.01</v>
      </c>
      <c r="OKB1061">
        <v>1811823.14</v>
      </c>
      <c r="OKD1061">
        <v>-328981.13</v>
      </c>
      <c r="OKF1061">
        <v>0.81842999999999999</v>
      </c>
      <c r="OKI1061" t="s">
        <v>199</v>
      </c>
      <c r="OKP1061">
        <v>1482842.01</v>
      </c>
      <c r="OKR1061">
        <v>1811823.14</v>
      </c>
      <c r="OKT1061">
        <v>-328981.13</v>
      </c>
      <c r="OKV1061">
        <v>0.81842999999999999</v>
      </c>
      <c r="OKY1061" t="s">
        <v>199</v>
      </c>
      <c r="OLF1061">
        <v>1482842.01</v>
      </c>
      <c r="OLH1061">
        <v>1811823.14</v>
      </c>
      <c r="OLJ1061">
        <v>-328981.13</v>
      </c>
      <c r="OLL1061">
        <v>0.81842999999999999</v>
      </c>
      <c r="OLO1061" t="s">
        <v>199</v>
      </c>
      <c r="OLV1061">
        <v>1482842.01</v>
      </c>
      <c r="OLX1061">
        <v>1811823.14</v>
      </c>
      <c r="OLZ1061">
        <v>-328981.13</v>
      </c>
      <c r="OMB1061">
        <v>0.81842999999999999</v>
      </c>
      <c r="OME1061" t="s">
        <v>199</v>
      </c>
      <c r="OML1061">
        <v>1482842.01</v>
      </c>
      <c r="OMN1061">
        <v>1811823.14</v>
      </c>
      <c r="OMP1061">
        <v>-328981.13</v>
      </c>
      <c r="OMR1061">
        <v>0.81842999999999999</v>
      </c>
      <c r="OMU1061" t="s">
        <v>199</v>
      </c>
      <c r="ONB1061">
        <v>1482842.01</v>
      </c>
      <c r="OND1061">
        <v>1811823.14</v>
      </c>
      <c r="ONF1061">
        <v>-328981.13</v>
      </c>
      <c r="ONH1061">
        <v>0.81842999999999999</v>
      </c>
      <c r="ONK1061" t="s">
        <v>199</v>
      </c>
      <c r="ONR1061">
        <v>1482842.01</v>
      </c>
      <c r="ONT1061">
        <v>1811823.14</v>
      </c>
      <c r="ONV1061">
        <v>-328981.13</v>
      </c>
      <c r="ONX1061">
        <v>0.81842999999999999</v>
      </c>
      <c r="OOA1061" t="s">
        <v>199</v>
      </c>
      <c r="OOH1061">
        <v>1482842.01</v>
      </c>
      <c r="OOJ1061">
        <v>1811823.14</v>
      </c>
      <c r="OOL1061">
        <v>-328981.13</v>
      </c>
      <c r="OON1061">
        <v>0.81842999999999999</v>
      </c>
      <c r="OOQ1061" t="s">
        <v>199</v>
      </c>
      <c r="OOX1061">
        <v>1482842.01</v>
      </c>
      <c r="OOZ1061">
        <v>1811823.14</v>
      </c>
      <c r="OPB1061">
        <v>-328981.13</v>
      </c>
      <c r="OPD1061">
        <v>0.81842999999999999</v>
      </c>
      <c r="OPG1061" t="s">
        <v>199</v>
      </c>
      <c r="OPN1061">
        <v>1482842.01</v>
      </c>
      <c r="OPP1061">
        <v>1811823.14</v>
      </c>
      <c r="OPR1061">
        <v>-328981.13</v>
      </c>
      <c r="OPT1061">
        <v>0.81842999999999999</v>
      </c>
      <c r="OPW1061" t="s">
        <v>199</v>
      </c>
      <c r="OQD1061">
        <v>1482842.01</v>
      </c>
      <c r="OQF1061">
        <v>1811823.14</v>
      </c>
      <c r="OQH1061">
        <v>-328981.13</v>
      </c>
      <c r="OQJ1061">
        <v>0.81842999999999999</v>
      </c>
      <c r="OQM1061" t="s">
        <v>199</v>
      </c>
      <c r="OQT1061">
        <v>1482842.01</v>
      </c>
      <c r="OQV1061">
        <v>1811823.14</v>
      </c>
      <c r="OQX1061">
        <v>-328981.13</v>
      </c>
      <c r="OQZ1061">
        <v>0.81842999999999999</v>
      </c>
      <c r="ORC1061" t="s">
        <v>199</v>
      </c>
      <c r="ORJ1061">
        <v>1482842.01</v>
      </c>
      <c r="ORL1061">
        <v>1811823.14</v>
      </c>
      <c r="ORN1061">
        <v>-328981.13</v>
      </c>
      <c r="ORP1061">
        <v>0.81842999999999999</v>
      </c>
      <c r="ORS1061" t="s">
        <v>199</v>
      </c>
      <c r="ORZ1061">
        <v>1482842.01</v>
      </c>
      <c r="OSB1061">
        <v>1811823.14</v>
      </c>
      <c r="OSD1061">
        <v>-328981.13</v>
      </c>
      <c r="OSF1061">
        <v>0.81842999999999999</v>
      </c>
      <c r="OSI1061" t="s">
        <v>199</v>
      </c>
      <c r="OSP1061">
        <v>1482842.01</v>
      </c>
      <c r="OSR1061">
        <v>1811823.14</v>
      </c>
      <c r="OST1061">
        <v>-328981.13</v>
      </c>
      <c r="OSV1061">
        <v>0.81842999999999999</v>
      </c>
      <c r="OSY1061" t="s">
        <v>199</v>
      </c>
      <c r="OTF1061">
        <v>1482842.01</v>
      </c>
      <c r="OTH1061">
        <v>1811823.14</v>
      </c>
      <c r="OTJ1061">
        <v>-328981.13</v>
      </c>
      <c r="OTL1061">
        <v>0.81842999999999999</v>
      </c>
      <c r="OTO1061" t="s">
        <v>199</v>
      </c>
      <c r="OTV1061">
        <v>1482842.01</v>
      </c>
      <c r="OTX1061">
        <v>1811823.14</v>
      </c>
      <c r="OTZ1061">
        <v>-328981.13</v>
      </c>
      <c r="OUB1061">
        <v>0.81842999999999999</v>
      </c>
      <c r="OUE1061" t="s">
        <v>199</v>
      </c>
      <c r="OUL1061">
        <v>1482842.01</v>
      </c>
      <c r="OUN1061">
        <v>1811823.14</v>
      </c>
      <c r="OUP1061">
        <v>-328981.13</v>
      </c>
      <c r="OUR1061">
        <v>0.81842999999999999</v>
      </c>
      <c r="OUU1061" t="s">
        <v>199</v>
      </c>
      <c r="OVB1061">
        <v>1482842.01</v>
      </c>
      <c r="OVD1061">
        <v>1811823.14</v>
      </c>
      <c r="OVF1061">
        <v>-328981.13</v>
      </c>
      <c r="OVH1061">
        <v>0.81842999999999999</v>
      </c>
      <c r="OVK1061" t="s">
        <v>199</v>
      </c>
      <c r="OVR1061">
        <v>1482842.01</v>
      </c>
      <c r="OVT1061">
        <v>1811823.14</v>
      </c>
      <c r="OVV1061">
        <v>-328981.13</v>
      </c>
      <c r="OVX1061">
        <v>0.81842999999999999</v>
      </c>
      <c r="OWA1061" t="s">
        <v>199</v>
      </c>
      <c r="OWH1061">
        <v>1482842.01</v>
      </c>
      <c r="OWJ1061">
        <v>1811823.14</v>
      </c>
      <c r="OWL1061">
        <v>-328981.13</v>
      </c>
      <c r="OWN1061">
        <v>0.81842999999999999</v>
      </c>
      <c r="OWQ1061" t="s">
        <v>199</v>
      </c>
      <c r="OWX1061">
        <v>1482842.01</v>
      </c>
      <c r="OWZ1061">
        <v>1811823.14</v>
      </c>
      <c r="OXB1061">
        <v>-328981.13</v>
      </c>
      <c r="OXD1061">
        <v>0.81842999999999999</v>
      </c>
      <c r="OXG1061" t="s">
        <v>199</v>
      </c>
      <c r="OXN1061">
        <v>1482842.01</v>
      </c>
      <c r="OXP1061">
        <v>1811823.14</v>
      </c>
      <c r="OXR1061">
        <v>-328981.13</v>
      </c>
      <c r="OXT1061">
        <v>0.81842999999999999</v>
      </c>
      <c r="OXW1061" t="s">
        <v>199</v>
      </c>
      <c r="OYD1061">
        <v>1482842.01</v>
      </c>
      <c r="OYF1061">
        <v>1811823.14</v>
      </c>
      <c r="OYH1061">
        <v>-328981.13</v>
      </c>
      <c r="OYJ1061">
        <v>0.81842999999999999</v>
      </c>
      <c r="OYM1061" t="s">
        <v>199</v>
      </c>
      <c r="OYT1061">
        <v>1482842.01</v>
      </c>
      <c r="OYV1061">
        <v>1811823.14</v>
      </c>
      <c r="OYX1061">
        <v>-328981.13</v>
      </c>
      <c r="OYZ1061">
        <v>0.81842999999999999</v>
      </c>
      <c r="OZC1061" t="s">
        <v>199</v>
      </c>
      <c r="OZJ1061">
        <v>1482842.01</v>
      </c>
      <c r="OZL1061">
        <v>1811823.14</v>
      </c>
      <c r="OZN1061">
        <v>-328981.13</v>
      </c>
      <c r="OZP1061">
        <v>0.81842999999999999</v>
      </c>
      <c r="OZS1061" t="s">
        <v>199</v>
      </c>
      <c r="OZZ1061">
        <v>1482842.01</v>
      </c>
      <c r="PAB1061">
        <v>1811823.14</v>
      </c>
      <c r="PAD1061">
        <v>-328981.13</v>
      </c>
      <c r="PAF1061">
        <v>0.81842999999999999</v>
      </c>
      <c r="PAI1061" t="s">
        <v>199</v>
      </c>
      <c r="PAP1061">
        <v>1482842.01</v>
      </c>
      <c r="PAR1061">
        <v>1811823.14</v>
      </c>
      <c r="PAT1061">
        <v>-328981.13</v>
      </c>
      <c r="PAV1061">
        <v>0.81842999999999999</v>
      </c>
      <c r="PAY1061" t="s">
        <v>199</v>
      </c>
      <c r="PBF1061">
        <v>1482842.01</v>
      </c>
      <c r="PBH1061">
        <v>1811823.14</v>
      </c>
      <c r="PBJ1061">
        <v>-328981.13</v>
      </c>
      <c r="PBL1061">
        <v>0.81842999999999999</v>
      </c>
      <c r="PBO1061" t="s">
        <v>199</v>
      </c>
      <c r="PBV1061">
        <v>1482842.01</v>
      </c>
      <c r="PBX1061">
        <v>1811823.14</v>
      </c>
      <c r="PBZ1061">
        <v>-328981.13</v>
      </c>
      <c r="PCB1061">
        <v>0.81842999999999999</v>
      </c>
      <c r="PCE1061" t="s">
        <v>199</v>
      </c>
      <c r="PCL1061">
        <v>1482842.01</v>
      </c>
      <c r="PCN1061">
        <v>1811823.14</v>
      </c>
      <c r="PCP1061">
        <v>-328981.13</v>
      </c>
      <c r="PCR1061">
        <v>0.81842999999999999</v>
      </c>
      <c r="PCU1061" t="s">
        <v>199</v>
      </c>
      <c r="PDB1061">
        <v>1482842.01</v>
      </c>
      <c r="PDD1061">
        <v>1811823.14</v>
      </c>
      <c r="PDF1061">
        <v>-328981.13</v>
      </c>
      <c r="PDH1061">
        <v>0.81842999999999999</v>
      </c>
      <c r="PDK1061" t="s">
        <v>199</v>
      </c>
      <c r="PDR1061">
        <v>1482842.01</v>
      </c>
      <c r="PDT1061">
        <v>1811823.14</v>
      </c>
      <c r="PDV1061">
        <v>-328981.13</v>
      </c>
      <c r="PDX1061">
        <v>0.81842999999999999</v>
      </c>
      <c r="PEA1061" t="s">
        <v>199</v>
      </c>
      <c r="PEH1061">
        <v>1482842.01</v>
      </c>
      <c r="PEJ1061">
        <v>1811823.14</v>
      </c>
      <c r="PEL1061">
        <v>-328981.13</v>
      </c>
      <c r="PEN1061">
        <v>0.81842999999999999</v>
      </c>
      <c r="PEQ1061" t="s">
        <v>199</v>
      </c>
      <c r="PEX1061">
        <v>1482842.01</v>
      </c>
      <c r="PEZ1061">
        <v>1811823.14</v>
      </c>
      <c r="PFB1061">
        <v>-328981.13</v>
      </c>
      <c r="PFD1061">
        <v>0.81842999999999999</v>
      </c>
      <c r="PFG1061" t="s">
        <v>199</v>
      </c>
      <c r="PFN1061">
        <v>1482842.01</v>
      </c>
      <c r="PFP1061">
        <v>1811823.14</v>
      </c>
      <c r="PFR1061">
        <v>-328981.13</v>
      </c>
      <c r="PFT1061">
        <v>0.81842999999999999</v>
      </c>
      <c r="PFW1061" t="s">
        <v>199</v>
      </c>
      <c r="PGD1061">
        <v>1482842.01</v>
      </c>
      <c r="PGF1061">
        <v>1811823.14</v>
      </c>
      <c r="PGH1061">
        <v>-328981.13</v>
      </c>
      <c r="PGJ1061">
        <v>0.81842999999999999</v>
      </c>
      <c r="PGM1061" t="s">
        <v>199</v>
      </c>
      <c r="PGT1061">
        <v>1482842.01</v>
      </c>
      <c r="PGV1061">
        <v>1811823.14</v>
      </c>
      <c r="PGX1061">
        <v>-328981.13</v>
      </c>
      <c r="PGZ1061">
        <v>0.81842999999999999</v>
      </c>
      <c r="PHC1061" t="s">
        <v>199</v>
      </c>
      <c r="PHJ1061">
        <v>1482842.01</v>
      </c>
      <c r="PHL1061">
        <v>1811823.14</v>
      </c>
      <c r="PHN1061">
        <v>-328981.13</v>
      </c>
      <c r="PHP1061">
        <v>0.81842999999999999</v>
      </c>
      <c r="PHS1061" t="s">
        <v>199</v>
      </c>
      <c r="PHZ1061">
        <v>1482842.01</v>
      </c>
      <c r="PIB1061">
        <v>1811823.14</v>
      </c>
      <c r="PID1061">
        <v>-328981.13</v>
      </c>
      <c r="PIF1061">
        <v>0.81842999999999999</v>
      </c>
      <c r="PII1061" t="s">
        <v>199</v>
      </c>
      <c r="PIP1061">
        <v>1482842.01</v>
      </c>
      <c r="PIR1061">
        <v>1811823.14</v>
      </c>
      <c r="PIT1061">
        <v>-328981.13</v>
      </c>
      <c r="PIV1061">
        <v>0.81842999999999999</v>
      </c>
      <c r="PIY1061" t="s">
        <v>199</v>
      </c>
      <c r="PJF1061">
        <v>1482842.01</v>
      </c>
      <c r="PJH1061">
        <v>1811823.14</v>
      </c>
      <c r="PJJ1061">
        <v>-328981.13</v>
      </c>
      <c r="PJL1061">
        <v>0.81842999999999999</v>
      </c>
      <c r="PJO1061" t="s">
        <v>199</v>
      </c>
      <c r="PJV1061">
        <v>1482842.01</v>
      </c>
      <c r="PJX1061">
        <v>1811823.14</v>
      </c>
      <c r="PJZ1061">
        <v>-328981.13</v>
      </c>
      <c r="PKB1061">
        <v>0.81842999999999999</v>
      </c>
      <c r="PKE1061" t="s">
        <v>199</v>
      </c>
      <c r="PKL1061">
        <v>1482842.01</v>
      </c>
      <c r="PKN1061">
        <v>1811823.14</v>
      </c>
      <c r="PKP1061">
        <v>-328981.13</v>
      </c>
      <c r="PKR1061">
        <v>0.81842999999999999</v>
      </c>
      <c r="PKU1061" t="s">
        <v>199</v>
      </c>
      <c r="PLB1061">
        <v>1482842.01</v>
      </c>
      <c r="PLD1061">
        <v>1811823.14</v>
      </c>
      <c r="PLF1061">
        <v>-328981.13</v>
      </c>
      <c r="PLH1061">
        <v>0.81842999999999999</v>
      </c>
      <c r="PLK1061" t="s">
        <v>199</v>
      </c>
      <c r="PLR1061">
        <v>1482842.01</v>
      </c>
      <c r="PLT1061">
        <v>1811823.14</v>
      </c>
      <c r="PLV1061">
        <v>-328981.13</v>
      </c>
      <c r="PLX1061">
        <v>0.81842999999999999</v>
      </c>
      <c r="PMA1061" t="s">
        <v>199</v>
      </c>
      <c r="PMH1061">
        <v>1482842.01</v>
      </c>
      <c r="PMJ1061">
        <v>1811823.14</v>
      </c>
      <c r="PML1061">
        <v>-328981.13</v>
      </c>
      <c r="PMN1061">
        <v>0.81842999999999999</v>
      </c>
      <c r="PMQ1061" t="s">
        <v>199</v>
      </c>
      <c r="PMX1061">
        <v>1482842.01</v>
      </c>
      <c r="PMZ1061">
        <v>1811823.14</v>
      </c>
      <c r="PNB1061">
        <v>-328981.13</v>
      </c>
      <c r="PND1061">
        <v>0.81842999999999999</v>
      </c>
      <c r="PNG1061" t="s">
        <v>199</v>
      </c>
      <c r="PNN1061">
        <v>1482842.01</v>
      </c>
      <c r="PNP1061">
        <v>1811823.14</v>
      </c>
      <c r="PNR1061">
        <v>-328981.13</v>
      </c>
      <c r="PNT1061">
        <v>0.81842999999999999</v>
      </c>
      <c r="PNW1061" t="s">
        <v>199</v>
      </c>
      <c r="POD1061">
        <v>1482842.01</v>
      </c>
      <c r="POF1061">
        <v>1811823.14</v>
      </c>
      <c r="POH1061">
        <v>-328981.13</v>
      </c>
      <c r="POJ1061">
        <v>0.81842999999999999</v>
      </c>
      <c r="POM1061" t="s">
        <v>199</v>
      </c>
      <c r="POT1061">
        <v>1482842.01</v>
      </c>
      <c r="POV1061">
        <v>1811823.14</v>
      </c>
      <c r="POX1061">
        <v>-328981.13</v>
      </c>
      <c r="POZ1061">
        <v>0.81842999999999999</v>
      </c>
      <c r="PPC1061" t="s">
        <v>199</v>
      </c>
      <c r="PPJ1061">
        <v>1482842.01</v>
      </c>
      <c r="PPL1061">
        <v>1811823.14</v>
      </c>
      <c r="PPN1061">
        <v>-328981.13</v>
      </c>
      <c r="PPP1061">
        <v>0.81842999999999999</v>
      </c>
      <c r="PPS1061" t="s">
        <v>199</v>
      </c>
      <c r="PPZ1061">
        <v>1482842.01</v>
      </c>
      <c r="PQB1061">
        <v>1811823.14</v>
      </c>
      <c r="PQD1061">
        <v>-328981.13</v>
      </c>
      <c r="PQF1061">
        <v>0.81842999999999999</v>
      </c>
      <c r="PQI1061" t="s">
        <v>199</v>
      </c>
      <c r="PQP1061">
        <v>1482842.01</v>
      </c>
      <c r="PQR1061">
        <v>1811823.14</v>
      </c>
      <c r="PQT1061">
        <v>-328981.13</v>
      </c>
      <c r="PQV1061">
        <v>0.81842999999999999</v>
      </c>
      <c r="PQY1061" t="s">
        <v>199</v>
      </c>
      <c r="PRF1061">
        <v>1482842.01</v>
      </c>
      <c r="PRH1061">
        <v>1811823.14</v>
      </c>
      <c r="PRJ1061">
        <v>-328981.13</v>
      </c>
      <c r="PRL1061">
        <v>0.81842999999999999</v>
      </c>
      <c r="PRO1061" t="s">
        <v>199</v>
      </c>
      <c r="PRV1061">
        <v>1482842.01</v>
      </c>
      <c r="PRX1061">
        <v>1811823.14</v>
      </c>
      <c r="PRZ1061">
        <v>-328981.13</v>
      </c>
      <c r="PSB1061">
        <v>0.81842999999999999</v>
      </c>
      <c r="PSE1061" t="s">
        <v>199</v>
      </c>
      <c r="PSL1061">
        <v>1482842.01</v>
      </c>
      <c r="PSN1061">
        <v>1811823.14</v>
      </c>
      <c r="PSP1061">
        <v>-328981.13</v>
      </c>
      <c r="PSR1061">
        <v>0.81842999999999999</v>
      </c>
      <c r="PSU1061" t="s">
        <v>199</v>
      </c>
      <c r="PTB1061">
        <v>1482842.01</v>
      </c>
      <c r="PTD1061">
        <v>1811823.14</v>
      </c>
      <c r="PTF1061">
        <v>-328981.13</v>
      </c>
      <c r="PTH1061">
        <v>0.81842999999999999</v>
      </c>
      <c r="PTK1061" t="s">
        <v>199</v>
      </c>
      <c r="PTR1061">
        <v>1482842.01</v>
      </c>
      <c r="PTT1061">
        <v>1811823.14</v>
      </c>
      <c r="PTV1061">
        <v>-328981.13</v>
      </c>
      <c r="PTX1061">
        <v>0.81842999999999999</v>
      </c>
      <c r="PUA1061" t="s">
        <v>199</v>
      </c>
      <c r="PUH1061">
        <v>1482842.01</v>
      </c>
      <c r="PUJ1061">
        <v>1811823.14</v>
      </c>
      <c r="PUL1061">
        <v>-328981.13</v>
      </c>
      <c r="PUN1061">
        <v>0.81842999999999999</v>
      </c>
      <c r="PUQ1061" t="s">
        <v>199</v>
      </c>
      <c r="PUX1061">
        <v>1482842.01</v>
      </c>
      <c r="PUZ1061">
        <v>1811823.14</v>
      </c>
      <c r="PVB1061">
        <v>-328981.13</v>
      </c>
      <c r="PVD1061">
        <v>0.81842999999999999</v>
      </c>
      <c r="PVG1061" t="s">
        <v>199</v>
      </c>
      <c r="PVN1061">
        <v>1482842.01</v>
      </c>
      <c r="PVP1061">
        <v>1811823.14</v>
      </c>
      <c r="PVR1061">
        <v>-328981.13</v>
      </c>
      <c r="PVT1061">
        <v>0.81842999999999999</v>
      </c>
      <c r="PVW1061" t="s">
        <v>199</v>
      </c>
      <c r="PWD1061">
        <v>1482842.01</v>
      </c>
      <c r="PWF1061">
        <v>1811823.14</v>
      </c>
      <c r="PWH1061">
        <v>-328981.13</v>
      </c>
      <c r="PWJ1061">
        <v>0.81842999999999999</v>
      </c>
      <c r="PWM1061" t="s">
        <v>199</v>
      </c>
      <c r="PWT1061">
        <v>1482842.01</v>
      </c>
      <c r="PWV1061">
        <v>1811823.14</v>
      </c>
      <c r="PWX1061">
        <v>-328981.13</v>
      </c>
      <c r="PWZ1061">
        <v>0.81842999999999999</v>
      </c>
      <c r="PXC1061" t="s">
        <v>199</v>
      </c>
      <c r="PXJ1061">
        <v>1482842.01</v>
      </c>
      <c r="PXL1061">
        <v>1811823.14</v>
      </c>
      <c r="PXN1061">
        <v>-328981.13</v>
      </c>
      <c r="PXP1061">
        <v>0.81842999999999999</v>
      </c>
      <c r="PXS1061" t="s">
        <v>199</v>
      </c>
      <c r="PXZ1061">
        <v>1482842.01</v>
      </c>
      <c r="PYB1061">
        <v>1811823.14</v>
      </c>
      <c r="PYD1061">
        <v>-328981.13</v>
      </c>
      <c r="PYF1061">
        <v>0.81842999999999999</v>
      </c>
      <c r="PYI1061" t="s">
        <v>199</v>
      </c>
      <c r="PYP1061">
        <v>1482842.01</v>
      </c>
      <c r="PYR1061">
        <v>1811823.14</v>
      </c>
      <c r="PYT1061">
        <v>-328981.13</v>
      </c>
      <c r="PYV1061">
        <v>0.81842999999999999</v>
      </c>
      <c r="PYY1061" t="s">
        <v>199</v>
      </c>
      <c r="PZF1061">
        <v>1482842.01</v>
      </c>
      <c r="PZH1061">
        <v>1811823.14</v>
      </c>
      <c r="PZJ1061">
        <v>-328981.13</v>
      </c>
      <c r="PZL1061">
        <v>0.81842999999999999</v>
      </c>
      <c r="PZO1061" t="s">
        <v>199</v>
      </c>
      <c r="PZV1061">
        <v>1482842.01</v>
      </c>
      <c r="PZX1061">
        <v>1811823.14</v>
      </c>
      <c r="PZZ1061">
        <v>-328981.13</v>
      </c>
      <c r="QAB1061">
        <v>0.81842999999999999</v>
      </c>
      <c r="QAE1061" t="s">
        <v>199</v>
      </c>
      <c r="QAL1061">
        <v>1482842.01</v>
      </c>
      <c r="QAN1061">
        <v>1811823.14</v>
      </c>
      <c r="QAP1061">
        <v>-328981.13</v>
      </c>
      <c r="QAR1061">
        <v>0.81842999999999999</v>
      </c>
      <c r="QAU1061" t="s">
        <v>199</v>
      </c>
      <c r="QBB1061">
        <v>1482842.01</v>
      </c>
      <c r="QBD1061">
        <v>1811823.14</v>
      </c>
      <c r="QBF1061">
        <v>-328981.13</v>
      </c>
      <c r="QBH1061">
        <v>0.81842999999999999</v>
      </c>
      <c r="QBK1061" t="s">
        <v>199</v>
      </c>
      <c r="QBR1061">
        <v>1482842.01</v>
      </c>
      <c r="QBT1061">
        <v>1811823.14</v>
      </c>
      <c r="QBV1061">
        <v>-328981.13</v>
      </c>
      <c r="QBX1061">
        <v>0.81842999999999999</v>
      </c>
      <c r="QCA1061" t="s">
        <v>199</v>
      </c>
      <c r="QCH1061">
        <v>1482842.01</v>
      </c>
      <c r="QCJ1061">
        <v>1811823.14</v>
      </c>
      <c r="QCL1061">
        <v>-328981.13</v>
      </c>
      <c r="QCN1061">
        <v>0.81842999999999999</v>
      </c>
      <c r="QCQ1061" t="s">
        <v>199</v>
      </c>
      <c r="QCX1061">
        <v>1482842.01</v>
      </c>
      <c r="QCZ1061">
        <v>1811823.14</v>
      </c>
      <c r="QDB1061">
        <v>-328981.13</v>
      </c>
      <c r="QDD1061">
        <v>0.81842999999999999</v>
      </c>
      <c r="QDG1061" t="s">
        <v>199</v>
      </c>
      <c r="QDN1061">
        <v>1482842.01</v>
      </c>
      <c r="QDP1061">
        <v>1811823.14</v>
      </c>
      <c r="QDR1061">
        <v>-328981.13</v>
      </c>
      <c r="QDT1061">
        <v>0.81842999999999999</v>
      </c>
      <c r="QDW1061" t="s">
        <v>199</v>
      </c>
      <c r="QED1061">
        <v>1482842.01</v>
      </c>
      <c r="QEF1061">
        <v>1811823.14</v>
      </c>
      <c r="QEH1061">
        <v>-328981.13</v>
      </c>
      <c r="QEJ1061">
        <v>0.81842999999999999</v>
      </c>
      <c r="QEM1061" t="s">
        <v>199</v>
      </c>
      <c r="QET1061">
        <v>1482842.01</v>
      </c>
      <c r="QEV1061">
        <v>1811823.14</v>
      </c>
      <c r="QEX1061">
        <v>-328981.13</v>
      </c>
      <c r="QEZ1061">
        <v>0.81842999999999999</v>
      </c>
      <c r="QFC1061" t="s">
        <v>199</v>
      </c>
      <c r="QFJ1061">
        <v>1482842.01</v>
      </c>
      <c r="QFL1061">
        <v>1811823.14</v>
      </c>
      <c r="QFN1061">
        <v>-328981.13</v>
      </c>
      <c r="QFP1061">
        <v>0.81842999999999999</v>
      </c>
      <c r="QFS1061" t="s">
        <v>199</v>
      </c>
      <c r="QFZ1061">
        <v>1482842.01</v>
      </c>
      <c r="QGB1061">
        <v>1811823.14</v>
      </c>
      <c r="QGD1061">
        <v>-328981.13</v>
      </c>
      <c r="QGF1061">
        <v>0.81842999999999999</v>
      </c>
      <c r="QGI1061" t="s">
        <v>199</v>
      </c>
      <c r="QGP1061">
        <v>1482842.01</v>
      </c>
      <c r="QGR1061">
        <v>1811823.14</v>
      </c>
      <c r="QGT1061">
        <v>-328981.13</v>
      </c>
      <c r="QGV1061">
        <v>0.81842999999999999</v>
      </c>
      <c r="QGY1061" t="s">
        <v>199</v>
      </c>
      <c r="QHF1061">
        <v>1482842.01</v>
      </c>
      <c r="QHH1061">
        <v>1811823.14</v>
      </c>
      <c r="QHJ1061">
        <v>-328981.13</v>
      </c>
      <c r="QHL1061">
        <v>0.81842999999999999</v>
      </c>
      <c r="QHO1061" t="s">
        <v>199</v>
      </c>
      <c r="QHV1061">
        <v>1482842.01</v>
      </c>
      <c r="QHX1061">
        <v>1811823.14</v>
      </c>
      <c r="QHZ1061">
        <v>-328981.13</v>
      </c>
      <c r="QIB1061">
        <v>0.81842999999999999</v>
      </c>
      <c r="QIE1061" t="s">
        <v>199</v>
      </c>
      <c r="QIL1061">
        <v>1482842.01</v>
      </c>
      <c r="QIN1061">
        <v>1811823.14</v>
      </c>
      <c r="QIP1061">
        <v>-328981.13</v>
      </c>
      <c r="QIR1061">
        <v>0.81842999999999999</v>
      </c>
      <c r="QIU1061" t="s">
        <v>199</v>
      </c>
      <c r="QJB1061">
        <v>1482842.01</v>
      </c>
      <c r="QJD1061">
        <v>1811823.14</v>
      </c>
      <c r="QJF1061">
        <v>-328981.13</v>
      </c>
      <c r="QJH1061">
        <v>0.81842999999999999</v>
      </c>
      <c r="QJK1061" t="s">
        <v>199</v>
      </c>
      <c r="QJR1061">
        <v>1482842.01</v>
      </c>
      <c r="QJT1061">
        <v>1811823.14</v>
      </c>
      <c r="QJV1061">
        <v>-328981.13</v>
      </c>
      <c r="QJX1061">
        <v>0.81842999999999999</v>
      </c>
      <c r="QKA1061" t="s">
        <v>199</v>
      </c>
      <c r="QKH1061">
        <v>1482842.01</v>
      </c>
      <c r="QKJ1061">
        <v>1811823.14</v>
      </c>
      <c r="QKL1061">
        <v>-328981.13</v>
      </c>
      <c r="QKN1061">
        <v>0.81842999999999999</v>
      </c>
      <c r="QKQ1061" t="s">
        <v>199</v>
      </c>
      <c r="QKX1061">
        <v>1482842.01</v>
      </c>
      <c r="QKZ1061">
        <v>1811823.14</v>
      </c>
      <c r="QLB1061">
        <v>-328981.13</v>
      </c>
      <c r="QLD1061">
        <v>0.81842999999999999</v>
      </c>
      <c r="QLG1061" t="s">
        <v>199</v>
      </c>
      <c r="QLN1061">
        <v>1482842.01</v>
      </c>
      <c r="QLP1061">
        <v>1811823.14</v>
      </c>
      <c r="QLR1061">
        <v>-328981.13</v>
      </c>
      <c r="QLT1061">
        <v>0.81842999999999999</v>
      </c>
      <c r="QLW1061" t="s">
        <v>199</v>
      </c>
      <c r="QMD1061">
        <v>1482842.01</v>
      </c>
      <c r="QMF1061">
        <v>1811823.14</v>
      </c>
      <c r="QMH1061">
        <v>-328981.13</v>
      </c>
      <c r="QMJ1061">
        <v>0.81842999999999999</v>
      </c>
      <c r="QMM1061" t="s">
        <v>199</v>
      </c>
      <c r="QMT1061">
        <v>1482842.01</v>
      </c>
      <c r="QMV1061">
        <v>1811823.14</v>
      </c>
      <c r="QMX1061">
        <v>-328981.13</v>
      </c>
      <c r="QMZ1061">
        <v>0.81842999999999999</v>
      </c>
      <c r="QNC1061" t="s">
        <v>199</v>
      </c>
      <c r="QNJ1061">
        <v>1482842.01</v>
      </c>
      <c r="QNL1061">
        <v>1811823.14</v>
      </c>
      <c r="QNN1061">
        <v>-328981.13</v>
      </c>
      <c r="QNP1061">
        <v>0.81842999999999999</v>
      </c>
      <c r="QNS1061" t="s">
        <v>199</v>
      </c>
      <c r="QNZ1061">
        <v>1482842.01</v>
      </c>
      <c r="QOB1061">
        <v>1811823.14</v>
      </c>
      <c r="QOD1061">
        <v>-328981.13</v>
      </c>
      <c r="QOF1061">
        <v>0.81842999999999999</v>
      </c>
      <c r="QOI1061" t="s">
        <v>199</v>
      </c>
      <c r="QOP1061">
        <v>1482842.01</v>
      </c>
      <c r="QOR1061">
        <v>1811823.14</v>
      </c>
      <c r="QOT1061">
        <v>-328981.13</v>
      </c>
      <c r="QOV1061">
        <v>0.81842999999999999</v>
      </c>
      <c r="QOY1061" t="s">
        <v>199</v>
      </c>
      <c r="QPF1061">
        <v>1482842.01</v>
      </c>
      <c r="QPH1061">
        <v>1811823.14</v>
      </c>
      <c r="QPJ1061">
        <v>-328981.13</v>
      </c>
      <c r="QPL1061">
        <v>0.81842999999999999</v>
      </c>
      <c r="QPO1061" t="s">
        <v>199</v>
      </c>
      <c r="QPV1061">
        <v>1482842.01</v>
      </c>
      <c r="QPX1061">
        <v>1811823.14</v>
      </c>
      <c r="QPZ1061">
        <v>-328981.13</v>
      </c>
      <c r="QQB1061">
        <v>0.81842999999999999</v>
      </c>
      <c r="QQE1061" t="s">
        <v>199</v>
      </c>
      <c r="QQL1061">
        <v>1482842.01</v>
      </c>
      <c r="QQN1061">
        <v>1811823.14</v>
      </c>
      <c r="QQP1061">
        <v>-328981.13</v>
      </c>
      <c r="QQR1061">
        <v>0.81842999999999999</v>
      </c>
      <c r="QQU1061" t="s">
        <v>199</v>
      </c>
      <c r="QRB1061">
        <v>1482842.01</v>
      </c>
      <c r="QRD1061">
        <v>1811823.14</v>
      </c>
      <c r="QRF1061">
        <v>-328981.13</v>
      </c>
      <c r="QRH1061">
        <v>0.81842999999999999</v>
      </c>
      <c r="QRK1061" t="s">
        <v>199</v>
      </c>
      <c r="QRR1061">
        <v>1482842.01</v>
      </c>
      <c r="QRT1061">
        <v>1811823.14</v>
      </c>
      <c r="QRV1061">
        <v>-328981.13</v>
      </c>
      <c r="QRX1061">
        <v>0.81842999999999999</v>
      </c>
      <c r="QSA1061" t="s">
        <v>199</v>
      </c>
      <c r="QSH1061">
        <v>1482842.01</v>
      </c>
      <c r="QSJ1061">
        <v>1811823.14</v>
      </c>
      <c r="QSL1061">
        <v>-328981.13</v>
      </c>
      <c r="QSN1061">
        <v>0.81842999999999999</v>
      </c>
      <c r="QSQ1061" t="s">
        <v>199</v>
      </c>
      <c r="QSX1061">
        <v>1482842.01</v>
      </c>
      <c r="QSZ1061">
        <v>1811823.14</v>
      </c>
      <c r="QTB1061">
        <v>-328981.13</v>
      </c>
      <c r="QTD1061">
        <v>0.81842999999999999</v>
      </c>
      <c r="QTG1061" t="s">
        <v>199</v>
      </c>
      <c r="QTN1061">
        <v>1482842.01</v>
      </c>
      <c r="QTP1061">
        <v>1811823.14</v>
      </c>
      <c r="QTR1061">
        <v>-328981.13</v>
      </c>
      <c r="QTT1061">
        <v>0.81842999999999999</v>
      </c>
      <c r="QTW1061" t="s">
        <v>199</v>
      </c>
      <c r="QUD1061">
        <v>1482842.01</v>
      </c>
      <c r="QUF1061">
        <v>1811823.14</v>
      </c>
      <c r="QUH1061">
        <v>-328981.13</v>
      </c>
      <c r="QUJ1061">
        <v>0.81842999999999999</v>
      </c>
      <c r="QUM1061" t="s">
        <v>199</v>
      </c>
      <c r="QUT1061">
        <v>1482842.01</v>
      </c>
      <c r="QUV1061">
        <v>1811823.14</v>
      </c>
      <c r="QUX1061">
        <v>-328981.13</v>
      </c>
      <c r="QUZ1061">
        <v>0.81842999999999999</v>
      </c>
      <c r="QVC1061" t="s">
        <v>199</v>
      </c>
      <c r="QVJ1061">
        <v>1482842.01</v>
      </c>
      <c r="QVL1061">
        <v>1811823.14</v>
      </c>
      <c r="QVN1061">
        <v>-328981.13</v>
      </c>
      <c r="QVP1061">
        <v>0.81842999999999999</v>
      </c>
      <c r="QVS1061" t="s">
        <v>199</v>
      </c>
      <c r="QVZ1061">
        <v>1482842.01</v>
      </c>
      <c r="QWB1061">
        <v>1811823.14</v>
      </c>
      <c r="QWD1061">
        <v>-328981.13</v>
      </c>
      <c r="QWF1061">
        <v>0.81842999999999999</v>
      </c>
      <c r="QWI1061" t="s">
        <v>199</v>
      </c>
      <c r="QWP1061">
        <v>1482842.01</v>
      </c>
      <c r="QWR1061">
        <v>1811823.14</v>
      </c>
      <c r="QWT1061">
        <v>-328981.13</v>
      </c>
      <c r="QWV1061">
        <v>0.81842999999999999</v>
      </c>
      <c r="QWY1061" t="s">
        <v>199</v>
      </c>
      <c r="QXF1061">
        <v>1482842.01</v>
      </c>
      <c r="QXH1061">
        <v>1811823.14</v>
      </c>
      <c r="QXJ1061">
        <v>-328981.13</v>
      </c>
      <c r="QXL1061">
        <v>0.81842999999999999</v>
      </c>
      <c r="QXO1061" t="s">
        <v>199</v>
      </c>
      <c r="QXV1061">
        <v>1482842.01</v>
      </c>
      <c r="QXX1061">
        <v>1811823.14</v>
      </c>
      <c r="QXZ1061">
        <v>-328981.13</v>
      </c>
      <c r="QYB1061">
        <v>0.81842999999999999</v>
      </c>
      <c r="QYE1061" t="s">
        <v>199</v>
      </c>
      <c r="QYL1061">
        <v>1482842.01</v>
      </c>
      <c r="QYN1061">
        <v>1811823.14</v>
      </c>
      <c r="QYP1061">
        <v>-328981.13</v>
      </c>
      <c r="QYR1061">
        <v>0.81842999999999999</v>
      </c>
      <c r="QYU1061" t="s">
        <v>199</v>
      </c>
      <c r="QZB1061">
        <v>1482842.01</v>
      </c>
      <c r="QZD1061">
        <v>1811823.14</v>
      </c>
      <c r="QZF1061">
        <v>-328981.13</v>
      </c>
      <c r="QZH1061">
        <v>0.81842999999999999</v>
      </c>
      <c r="QZK1061" t="s">
        <v>199</v>
      </c>
      <c r="QZR1061">
        <v>1482842.01</v>
      </c>
      <c r="QZT1061">
        <v>1811823.14</v>
      </c>
      <c r="QZV1061">
        <v>-328981.13</v>
      </c>
      <c r="QZX1061">
        <v>0.81842999999999999</v>
      </c>
      <c r="RAA1061" t="s">
        <v>199</v>
      </c>
      <c r="RAH1061">
        <v>1482842.01</v>
      </c>
      <c r="RAJ1061">
        <v>1811823.14</v>
      </c>
      <c r="RAL1061">
        <v>-328981.13</v>
      </c>
      <c r="RAN1061">
        <v>0.81842999999999999</v>
      </c>
      <c r="RAQ1061" t="s">
        <v>199</v>
      </c>
      <c r="RAX1061">
        <v>1482842.01</v>
      </c>
      <c r="RAZ1061">
        <v>1811823.14</v>
      </c>
      <c r="RBB1061">
        <v>-328981.13</v>
      </c>
      <c r="RBD1061">
        <v>0.81842999999999999</v>
      </c>
      <c r="RBG1061" t="s">
        <v>199</v>
      </c>
      <c r="RBN1061">
        <v>1482842.01</v>
      </c>
      <c r="RBP1061">
        <v>1811823.14</v>
      </c>
      <c r="RBR1061">
        <v>-328981.13</v>
      </c>
      <c r="RBT1061">
        <v>0.81842999999999999</v>
      </c>
      <c r="RBW1061" t="s">
        <v>199</v>
      </c>
      <c r="RCD1061">
        <v>1482842.01</v>
      </c>
      <c r="RCF1061">
        <v>1811823.14</v>
      </c>
      <c r="RCH1061">
        <v>-328981.13</v>
      </c>
      <c r="RCJ1061">
        <v>0.81842999999999999</v>
      </c>
      <c r="RCM1061" t="s">
        <v>199</v>
      </c>
      <c r="RCT1061">
        <v>1482842.01</v>
      </c>
      <c r="RCV1061">
        <v>1811823.14</v>
      </c>
      <c r="RCX1061">
        <v>-328981.13</v>
      </c>
      <c r="RCZ1061">
        <v>0.81842999999999999</v>
      </c>
      <c r="RDC1061" t="s">
        <v>199</v>
      </c>
      <c r="RDJ1061">
        <v>1482842.01</v>
      </c>
      <c r="RDL1061">
        <v>1811823.14</v>
      </c>
      <c r="RDN1061">
        <v>-328981.13</v>
      </c>
      <c r="RDP1061">
        <v>0.81842999999999999</v>
      </c>
      <c r="RDS1061" t="s">
        <v>199</v>
      </c>
      <c r="RDZ1061">
        <v>1482842.01</v>
      </c>
      <c r="REB1061">
        <v>1811823.14</v>
      </c>
      <c r="RED1061">
        <v>-328981.13</v>
      </c>
      <c r="REF1061">
        <v>0.81842999999999999</v>
      </c>
      <c r="REI1061" t="s">
        <v>199</v>
      </c>
      <c r="REP1061">
        <v>1482842.01</v>
      </c>
      <c r="RER1061">
        <v>1811823.14</v>
      </c>
      <c r="RET1061">
        <v>-328981.13</v>
      </c>
      <c r="REV1061">
        <v>0.81842999999999999</v>
      </c>
      <c r="REY1061" t="s">
        <v>199</v>
      </c>
      <c r="RFF1061">
        <v>1482842.01</v>
      </c>
      <c r="RFH1061">
        <v>1811823.14</v>
      </c>
      <c r="RFJ1061">
        <v>-328981.13</v>
      </c>
      <c r="RFL1061">
        <v>0.81842999999999999</v>
      </c>
      <c r="RFO1061" t="s">
        <v>199</v>
      </c>
      <c r="RFV1061">
        <v>1482842.01</v>
      </c>
      <c r="RFX1061">
        <v>1811823.14</v>
      </c>
      <c r="RFZ1061">
        <v>-328981.13</v>
      </c>
      <c r="RGB1061">
        <v>0.81842999999999999</v>
      </c>
      <c r="RGE1061" t="s">
        <v>199</v>
      </c>
      <c r="RGL1061">
        <v>1482842.01</v>
      </c>
      <c r="RGN1061">
        <v>1811823.14</v>
      </c>
      <c r="RGP1061">
        <v>-328981.13</v>
      </c>
      <c r="RGR1061">
        <v>0.81842999999999999</v>
      </c>
      <c r="RGU1061" t="s">
        <v>199</v>
      </c>
      <c r="RHB1061">
        <v>1482842.01</v>
      </c>
      <c r="RHD1061">
        <v>1811823.14</v>
      </c>
      <c r="RHF1061">
        <v>-328981.13</v>
      </c>
      <c r="RHH1061">
        <v>0.81842999999999999</v>
      </c>
      <c r="RHK1061" t="s">
        <v>199</v>
      </c>
      <c r="RHR1061">
        <v>1482842.01</v>
      </c>
      <c r="RHT1061">
        <v>1811823.14</v>
      </c>
      <c r="RHV1061">
        <v>-328981.13</v>
      </c>
      <c r="RHX1061">
        <v>0.81842999999999999</v>
      </c>
      <c r="RIA1061" t="s">
        <v>199</v>
      </c>
      <c r="RIH1061">
        <v>1482842.01</v>
      </c>
      <c r="RIJ1061">
        <v>1811823.14</v>
      </c>
      <c r="RIL1061">
        <v>-328981.13</v>
      </c>
      <c r="RIN1061">
        <v>0.81842999999999999</v>
      </c>
      <c r="RIQ1061" t="s">
        <v>199</v>
      </c>
      <c r="RIX1061">
        <v>1482842.01</v>
      </c>
      <c r="RIZ1061">
        <v>1811823.14</v>
      </c>
      <c r="RJB1061">
        <v>-328981.13</v>
      </c>
      <c r="RJD1061">
        <v>0.81842999999999999</v>
      </c>
      <c r="RJG1061" t="s">
        <v>199</v>
      </c>
      <c r="RJN1061">
        <v>1482842.01</v>
      </c>
      <c r="RJP1061">
        <v>1811823.14</v>
      </c>
      <c r="RJR1061">
        <v>-328981.13</v>
      </c>
      <c r="RJT1061">
        <v>0.81842999999999999</v>
      </c>
      <c r="RJW1061" t="s">
        <v>199</v>
      </c>
      <c r="RKD1061">
        <v>1482842.01</v>
      </c>
      <c r="RKF1061">
        <v>1811823.14</v>
      </c>
      <c r="RKH1061">
        <v>-328981.13</v>
      </c>
      <c r="RKJ1061">
        <v>0.81842999999999999</v>
      </c>
      <c r="RKM1061" t="s">
        <v>199</v>
      </c>
      <c r="RKT1061">
        <v>1482842.01</v>
      </c>
      <c r="RKV1061">
        <v>1811823.14</v>
      </c>
      <c r="RKX1061">
        <v>-328981.13</v>
      </c>
      <c r="RKZ1061">
        <v>0.81842999999999999</v>
      </c>
      <c r="RLC1061" t="s">
        <v>199</v>
      </c>
      <c r="RLJ1061">
        <v>1482842.01</v>
      </c>
      <c r="RLL1061">
        <v>1811823.14</v>
      </c>
      <c r="RLN1061">
        <v>-328981.13</v>
      </c>
      <c r="RLP1061">
        <v>0.81842999999999999</v>
      </c>
      <c r="RLS1061" t="s">
        <v>199</v>
      </c>
      <c r="RLZ1061">
        <v>1482842.01</v>
      </c>
      <c r="RMB1061">
        <v>1811823.14</v>
      </c>
      <c r="RMD1061">
        <v>-328981.13</v>
      </c>
      <c r="RMF1061">
        <v>0.81842999999999999</v>
      </c>
      <c r="RMI1061" t="s">
        <v>199</v>
      </c>
      <c r="RMP1061">
        <v>1482842.01</v>
      </c>
      <c r="RMR1061">
        <v>1811823.14</v>
      </c>
      <c r="RMT1061">
        <v>-328981.13</v>
      </c>
      <c r="RMV1061">
        <v>0.81842999999999999</v>
      </c>
      <c r="RMY1061" t="s">
        <v>199</v>
      </c>
      <c r="RNF1061">
        <v>1482842.01</v>
      </c>
      <c r="RNH1061">
        <v>1811823.14</v>
      </c>
      <c r="RNJ1061">
        <v>-328981.13</v>
      </c>
      <c r="RNL1061">
        <v>0.81842999999999999</v>
      </c>
      <c r="RNO1061" t="s">
        <v>199</v>
      </c>
      <c r="RNV1061">
        <v>1482842.01</v>
      </c>
      <c r="RNX1061">
        <v>1811823.14</v>
      </c>
      <c r="RNZ1061">
        <v>-328981.13</v>
      </c>
      <c r="ROB1061">
        <v>0.81842999999999999</v>
      </c>
      <c r="ROE1061" t="s">
        <v>199</v>
      </c>
      <c r="ROL1061">
        <v>1482842.01</v>
      </c>
      <c r="RON1061">
        <v>1811823.14</v>
      </c>
      <c r="ROP1061">
        <v>-328981.13</v>
      </c>
      <c r="ROR1061">
        <v>0.81842999999999999</v>
      </c>
      <c r="ROU1061" t="s">
        <v>199</v>
      </c>
      <c r="RPB1061">
        <v>1482842.01</v>
      </c>
      <c r="RPD1061">
        <v>1811823.14</v>
      </c>
      <c r="RPF1061">
        <v>-328981.13</v>
      </c>
      <c r="RPH1061">
        <v>0.81842999999999999</v>
      </c>
      <c r="RPK1061" t="s">
        <v>199</v>
      </c>
      <c r="RPR1061">
        <v>1482842.01</v>
      </c>
      <c r="RPT1061">
        <v>1811823.14</v>
      </c>
      <c r="RPV1061">
        <v>-328981.13</v>
      </c>
      <c r="RPX1061">
        <v>0.81842999999999999</v>
      </c>
      <c r="RQA1061" t="s">
        <v>199</v>
      </c>
      <c r="RQH1061">
        <v>1482842.01</v>
      </c>
      <c r="RQJ1061">
        <v>1811823.14</v>
      </c>
      <c r="RQL1061">
        <v>-328981.13</v>
      </c>
      <c r="RQN1061">
        <v>0.81842999999999999</v>
      </c>
      <c r="RQQ1061" t="s">
        <v>199</v>
      </c>
      <c r="RQX1061">
        <v>1482842.01</v>
      </c>
      <c r="RQZ1061">
        <v>1811823.14</v>
      </c>
      <c r="RRB1061">
        <v>-328981.13</v>
      </c>
      <c r="RRD1061">
        <v>0.81842999999999999</v>
      </c>
      <c r="RRG1061" t="s">
        <v>199</v>
      </c>
      <c r="RRN1061">
        <v>1482842.01</v>
      </c>
      <c r="RRP1061">
        <v>1811823.14</v>
      </c>
      <c r="RRR1061">
        <v>-328981.13</v>
      </c>
      <c r="RRT1061">
        <v>0.81842999999999999</v>
      </c>
      <c r="RRW1061" t="s">
        <v>199</v>
      </c>
      <c r="RSD1061">
        <v>1482842.01</v>
      </c>
      <c r="RSF1061">
        <v>1811823.14</v>
      </c>
      <c r="RSH1061">
        <v>-328981.13</v>
      </c>
      <c r="RSJ1061">
        <v>0.81842999999999999</v>
      </c>
      <c r="RSM1061" t="s">
        <v>199</v>
      </c>
      <c r="RST1061">
        <v>1482842.01</v>
      </c>
      <c r="RSV1061">
        <v>1811823.14</v>
      </c>
      <c r="RSX1061">
        <v>-328981.13</v>
      </c>
      <c r="RSZ1061">
        <v>0.81842999999999999</v>
      </c>
      <c r="RTC1061" t="s">
        <v>199</v>
      </c>
      <c r="RTJ1061">
        <v>1482842.01</v>
      </c>
      <c r="RTL1061">
        <v>1811823.14</v>
      </c>
      <c r="RTN1061">
        <v>-328981.13</v>
      </c>
      <c r="RTP1061">
        <v>0.81842999999999999</v>
      </c>
      <c r="RTS1061" t="s">
        <v>199</v>
      </c>
      <c r="RTZ1061">
        <v>1482842.01</v>
      </c>
      <c r="RUB1061">
        <v>1811823.14</v>
      </c>
      <c r="RUD1061">
        <v>-328981.13</v>
      </c>
      <c r="RUF1061">
        <v>0.81842999999999999</v>
      </c>
      <c r="RUI1061" t="s">
        <v>199</v>
      </c>
      <c r="RUP1061">
        <v>1482842.01</v>
      </c>
      <c r="RUR1061">
        <v>1811823.14</v>
      </c>
      <c r="RUT1061">
        <v>-328981.13</v>
      </c>
      <c r="RUV1061">
        <v>0.81842999999999999</v>
      </c>
      <c r="RUY1061" t="s">
        <v>199</v>
      </c>
      <c r="RVF1061">
        <v>1482842.01</v>
      </c>
      <c r="RVH1061">
        <v>1811823.14</v>
      </c>
      <c r="RVJ1061">
        <v>-328981.13</v>
      </c>
      <c r="RVL1061">
        <v>0.81842999999999999</v>
      </c>
      <c r="RVO1061" t="s">
        <v>199</v>
      </c>
      <c r="RVV1061">
        <v>1482842.01</v>
      </c>
      <c r="RVX1061">
        <v>1811823.14</v>
      </c>
      <c r="RVZ1061">
        <v>-328981.13</v>
      </c>
      <c r="RWB1061">
        <v>0.81842999999999999</v>
      </c>
      <c r="RWE1061" t="s">
        <v>199</v>
      </c>
      <c r="RWL1061">
        <v>1482842.01</v>
      </c>
      <c r="RWN1061">
        <v>1811823.14</v>
      </c>
      <c r="RWP1061">
        <v>-328981.13</v>
      </c>
      <c r="RWR1061">
        <v>0.81842999999999999</v>
      </c>
      <c r="RWU1061" t="s">
        <v>199</v>
      </c>
      <c r="RXB1061">
        <v>1482842.01</v>
      </c>
      <c r="RXD1061">
        <v>1811823.14</v>
      </c>
      <c r="RXF1061">
        <v>-328981.13</v>
      </c>
      <c r="RXH1061">
        <v>0.81842999999999999</v>
      </c>
      <c r="RXK1061" t="s">
        <v>199</v>
      </c>
      <c r="RXR1061">
        <v>1482842.01</v>
      </c>
      <c r="RXT1061">
        <v>1811823.14</v>
      </c>
      <c r="RXV1061">
        <v>-328981.13</v>
      </c>
      <c r="RXX1061">
        <v>0.81842999999999999</v>
      </c>
      <c r="RYA1061" t="s">
        <v>199</v>
      </c>
      <c r="RYH1061">
        <v>1482842.01</v>
      </c>
      <c r="RYJ1061">
        <v>1811823.14</v>
      </c>
      <c r="RYL1061">
        <v>-328981.13</v>
      </c>
      <c r="RYN1061">
        <v>0.81842999999999999</v>
      </c>
      <c r="RYQ1061" t="s">
        <v>199</v>
      </c>
      <c r="RYX1061">
        <v>1482842.01</v>
      </c>
      <c r="RYZ1061">
        <v>1811823.14</v>
      </c>
      <c r="RZB1061">
        <v>-328981.13</v>
      </c>
      <c r="RZD1061">
        <v>0.81842999999999999</v>
      </c>
      <c r="RZG1061" t="s">
        <v>199</v>
      </c>
      <c r="RZN1061">
        <v>1482842.01</v>
      </c>
      <c r="RZP1061">
        <v>1811823.14</v>
      </c>
      <c r="RZR1061">
        <v>-328981.13</v>
      </c>
      <c r="RZT1061">
        <v>0.81842999999999999</v>
      </c>
      <c r="RZW1061" t="s">
        <v>199</v>
      </c>
      <c r="SAD1061">
        <v>1482842.01</v>
      </c>
      <c r="SAF1061">
        <v>1811823.14</v>
      </c>
      <c r="SAH1061">
        <v>-328981.13</v>
      </c>
      <c r="SAJ1061">
        <v>0.81842999999999999</v>
      </c>
      <c r="SAM1061" t="s">
        <v>199</v>
      </c>
      <c r="SAT1061">
        <v>1482842.01</v>
      </c>
      <c r="SAV1061">
        <v>1811823.14</v>
      </c>
      <c r="SAX1061">
        <v>-328981.13</v>
      </c>
      <c r="SAZ1061">
        <v>0.81842999999999999</v>
      </c>
      <c r="SBC1061" t="s">
        <v>199</v>
      </c>
      <c r="SBJ1061">
        <v>1482842.01</v>
      </c>
      <c r="SBL1061">
        <v>1811823.14</v>
      </c>
      <c r="SBN1061">
        <v>-328981.13</v>
      </c>
      <c r="SBP1061">
        <v>0.81842999999999999</v>
      </c>
      <c r="SBS1061" t="s">
        <v>199</v>
      </c>
      <c r="SBZ1061">
        <v>1482842.01</v>
      </c>
      <c r="SCB1061">
        <v>1811823.14</v>
      </c>
      <c r="SCD1061">
        <v>-328981.13</v>
      </c>
      <c r="SCF1061">
        <v>0.81842999999999999</v>
      </c>
      <c r="SCI1061" t="s">
        <v>199</v>
      </c>
      <c r="SCP1061">
        <v>1482842.01</v>
      </c>
      <c r="SCR1061">
        <v>1811823.14</v>
      </c>
      <c r="SCT1061">
        <v>-328981.13</v>
      </c>
      <c r="SCV1061">
        <v>0.81842999999999999</v>
      </c>
      <c r="SCY1061" t="s">
        <v>199</v>
      </c>
      <c r="SDF1061">
        <v>1482842.01</v>
      </c>
      <c r="SDH1061">
        <v>1811823.14</v>
      </c>
      <c r="SDJ1061">
        <v>-328981.13</v>
      </c>
      <c r="SDL1061">
        <v>0.81842999999999999</v>
      </c>
      <c r="SDO1061" t="s">
        <v>199</v>
      </c>
      <c r="SDV1061">
        <v>1482842.01</v>
      </c>
      <c r="SDX1061">
        <v>1811823.14</v>
      </c>
      <c r="SDZ1061">
        <v>-328981.13</v>
      </c>
      <c r="SEB1061">
        <v>0.81842999999999999</v>
      </c>
      <c r="SEE1061" t="s">
        <v>199</v>
      </c>
      <c r="SEL1061">
        <v>1482842.01</v>
      </c>
      <c r="SEN1061">
        <v>1811823.14</v>
      </c>
      <c r="SEP1061">
        <v>-328981.13</v>
      </c>
      <c r="SER1061">
        <v>0.81842999999999999</v>
      </c>
      <c r="SEU1061" t="s">
        <v>199</v>
      </c>
      <c r="SFB1061">
        <v>1482842.01</v>
      </c>
      <c r="SFD1061">
        <v>1811823.14</v>
      </c>
      <c r="SFF1061">
        <v>-328981.13</v>
      </c>
      <c r="SFH1061">
        <v>0.81842999999999999</v>
      </c>
      <c r="SFK1061" t="s">
        <v>199</v>
      </c>
      <c r="SFR1061">
        <v>1482842.01</v>
      </c>
      <c r="SFT1061">
        <v>1811823.14</v>
      </c>
      <c r="SFV1061">
        <v>-328981.13</v>
      </c>
      <c r="SFX1061">
        <v>0.81842999999999999</v>
      </c>
      <c r="SGA1061" t="s">
        <v>199</v>
      </c>
      <c r="SGH1061">
        <v>1482842.01</v>
      </c>
      <c r="SGJ1061">
        <v>1811823.14</v>
      </c>
      <c r="SGL1061">
        <v>-328981.13</v>
      </c>
      <c r="SGN1061">
        <v>0.81842999999999999</v>
      </c>
      <c r="SGQ1061" t="s">
        <v>199</v>
      </c>
      <c r="SGX1061">
        <v>1482842.01</v>
      </c>
      <c r="SGZ1061">
        <v>1811823.14</v>
      </c>
      <c r="SHB1061">
        <v>-328981.13</v>
      </c>
      <c r="SHD1061">
        <v>0.81842999999999999</v>
      </c>
      <c r="SHG1061" t="s">
        <v>199</v>
      </c>
      <c r="SHN1061">
        <v>1482842.01</v>
      </c>
      <c r="SHP1061">
        <v>1811823.14</v>
      </c>
      <c r="SHR1061">
        <v>-328981.13</v>
      </c>
      <c r="SHT1061">
        <v>0.81842999999999999</v>
      </c>
      <c r="SHW1061" t="s">
        <v>199</v>
      </c>
      <c r="SID1061">
        <v>1482842.01</v>
      </c>
      <c r="SIF1061">
        <v>1811823.14</v>
      </c>
      <c r="SIH1061">
        <v>-328981.13</v>
      </c>
      <c r="SIJ1061">
        <v>0.81842999999999999</v>
      </c>
      <c r="SIM1061" t="s">
        <v>199</v>
      </c>
      <c r="SIT1061">
        <v>1482842.01</v>
      </c>
      <c r="SIV1061">
        <v>1811823.14</v>
      </c>
      <c r="SIX1061">
        <v>-328981.13</v>
      </c>
      <c r="SIZ1061">
        <v>0.81842999999999999</v>
      </c>
      <c r="SJC1061" t="s">
        <v>199</v>
      </c>
      <c r="SJJ1061">
        <v>1482842.01</v>
      </c>
      <c r="SJL1061">
        <v>1811823.14</v>
      </c>
      <c r="SJN1061">
        <v>-328981.13</v>
      </c>
      <c r="SJP1061">
        <v>0.81842999999999999</v>
      </c>
      <c r="SJS1061" t="s">
        <v>199</v>
      </c>
      <c r="SJZ1061">
        <v>1482842.01</v>
      </c>
      <c r="SKB1061">
        <v>1811823.14</v>
      </c>
      <c r="SKD1061">
        <v>-328981.13</v>
      </c>
      <c r="SKF1061">
        <v>0.81842999999999999</v>
      </c>
      <c r="SKI1061" t="s">
        <v>199</v>
      </c>
      <c r="SKP1061">
        <v>1482842.01</v>
      </c>
      <c r="SKR1061">
        <v>1811823.14</v>
      </c>
      <c r="SKT1061">
        <v>-328981.13</v>
      </c>
      <c r="SKV1061">
        <v>0.81842999999999999</v>
      </c>
      <c r="SKY1061" t="s">
        <v>199</v>
      </c>
      <c r="SLF1061">
        <v>1482842.01</v>
      </c>
      <c r="SLH1061">
        <v>1811823.14</v>
      </c>
      <c r="SLJ1061">
        <v>-328981.13</v>
      </c>
      <c r="SLL1061">
        <v>0.81842999999999999</v>
      </c>
      <c r="SLO1061" t="s">
        <v>199</v>
      </c>
      <c r="SLV1061">
        <v>1482842.01</v>
      </c>
      <c r="SLX1061">
        <v>1811823.14</v>
      </c>
      <c r="SLZ1061">
        <v>-328981.13</v>
      </c>
      <c r="SMB1061">
        <v>0.81842999999999999</v>
      </c>
      <c r="SME1061" t="s">
        <v>199</v>
      </c>
      <c r="SML1061">
        <v>1482842.01</v>
      </c>
      <c r="SMN1061">
        <v>1811823.14</v>
      </c>
      <c r="SMP1061">
        <v>-328981.13</v>
      </c>
      <c r="SMR1061">
        <v>0.81842999999999999</v>
      </c>
      <c r="SMU1061" t="s">
        <v>199</v>
      </c>
      <c r="SNB1061">
        <v>1482842.01</v>
      </c>
      <c r="SND1061">
        <v>1811823.14</v>
      </c>
      <c r="SNF1061">
        <v>-328981.13</v>
      </c>
      <c r="SNH1061">
        <v>0.81842999999999999</v>
      </c>
      <c r="SNK1061" t="s">
        <v>199</v>
      </c>
      <c r="SNR1061">
        <v>1482842.01</v>
      </c>
      <c r="SNT1061">
        <v>1811823.14</v>
      </c>
      <c r="SNV1061">
        <v>-328981.13</v>
      </c>
      <c r="SNX1061">
        <v>0.81842999999999999</v>
      </c>
      <c r="SOA1061" t="s">
        <v>199</v>
      </c>
      <c r="SOH1061">
        <v>1482842.01</v>
      </c>
      <c r="SOJ1061">
        <v>1811823.14</v>
      </c>
      <c r="SOL1061">
        <v>-328981.13</v>
      </c>
      <c r="SON1061">
        <v>0.81842999999999999</v>
      </c>
      <c r="SOQ1061" t="s">
        <v>199</v>
      </c>
      <c r="SOX1061">
        <v>1482842.01</v>
      </c>
      <c r="SOZ1061">
        <v>1811823.14</v>
      </c>
      <c r="SPB1061">
        <v>-328981.13</v>
      </c>
      <c r="SPD1061">
        <v>0.81842999999999999</v>
      </c>
      <c r="SPG1061" t="s">
        <v>199</v>
      </c>
      <c r="SPN1061">
        <v>1482842.01</v>
      </c>
      <c r="SPP1061">
        <v>1811823.14</v>
      </c>
      <c r="SPR1061">
        <v>-328981.13</v>
      </c>
      <c r="SPT1061">
        <v>0.81842999999999999</v>
      </c>
      <c r="SPW1061" t="s">
        <v>199</v>
      </c>
      <c r="SQD1061">
        <v>1482842.01</v>
      </c>
      <c r="SQF1061">
        <v>1811823.14</v>
      </c>
      <c r="SQH1061">
        <v>-328981.13</v>
      </c>
      <c r="SQJ1061">
        <v>0.81842999999999999</v>
      </c>
      <c r="SQM1061" t="s">
        <v>199</v>
      </c>
      <c r="SQT1061">
        <v>1482842.01</v>
      </c>
      <c r="SQV1061">
        <v>1811823.14</v>
      </c>
      <c r="SQX1061">
        <v>-328981.13</v>
      </c>
      <c r="SQZ1061">
        <v>0.81842999999999999</v>
      </c>
      <c r="SRC1061" t="s">
        <v>199</v>
      </c>
      <c r="SRJ1061">
        <v>1482842.01</v>
      </c>
      <c r="SRL1061">
        <v>1811823.14</v>
      </c>
      <c r="SRN1061">
        <v>-328981.13</v>
      </c>
      <c r="SRP1061">
        <v>0.81842999999999999</v>
      </c>
      <c r="SRS1061" t="s">
        <v>199</v>
      </c>
      <c r="SRZ1061">
        <v>1482842.01</v>
      </c>
      <c r="SSB1061">
        <v>1811823.14</v>
      </c>
      <c r="SSD1061">
        <v>-328981.13</v>
      </c>
      <c r="SSF1061">
        <v>0.81842999999999999</v>
      </c>
      <c r="SSI1061" t="s">
        <v>199</v>
      </c>
      <c r="SSP1061">
        <v>1482842.01</v>
      </c>
      <c r="SSR1061">
        <v>1811823.14</v>
      </c>
      <c r="SST1061">
        <v>-328981.13</v>
      </c>
      <c r="SSV1061">
        <v>0.81842999999999999</v>
      </c>
      <c r="SSY1061" t="s">
        <v>199</v>
      </c>
      <c r="STF1061">
        <v>1482842.01</v>
      </c>
      <c r="STH1061">
        <v>1811823.14</v>
      </c>
      <c r="STJ1061">
        <v>-328981.13</v>
      </c>
      <c r="STL1061">
        <v>0.81842999999999999</v>
      </c>
      <c r="STO1061" t="s">
        <v>199</v>
      </c>
      <c r="STV1061">
        <v>1482842.01</v>
      </c>
      <c r="STX1061">
        <v>1811823.14</v>
      </c>
      <c r="STZ1061">
        <v>-328981.13</v>
      </c>
      <c r="SUB1061">
        <v>0.81842999999999999</v>
      </c>
      <c r="SUE1061" t="s">
        <v>199</v>
      </c>
      <c r="SUL1061">
        <v>1482842.01</v>
      </c>
      <c r="SUN1061">
        <v>1811823.14</v>
      </c>
      <c r="SUP1061">
        <v>-328981.13</v>
      </c>
      <c r="SUR1061">
        <v>0.81842999999999999</v>
      </c>
      <c r="SUU1061" t="s">
        <v>199</v>
      </c>
      <c r="SVB1061">
        <v>1482842.01</v>
      </c>
      <c r="SVD1061">
        <v>1811823.14</v>
      </c>
      <c r="SVF1061">
        <v>-328981.13</v>
      </c>
      <c r="SVH1061">
        <v>0.81842999999999999</v>
      </c>
      <c r="SVK1061" t="s">
        <v>199</v>
      </c>
      <c r="SVR1061">
        <v>1482842.01</v>
      </c>
      <c r="SVT1061">
        <v>1811823.14</v>
      </c>
      <c r="SVV1061">
        <v>-328981.13</v>
      </c>
      <c r="SVX1061">
        <v>0.81842999999999999</v>
      </c>
      <c r="SWA1061" t="s">
        <v>199</v>
      </c>
      <c r="SWH1061">
        <v>1482842.01</v>
      </c>
      <c r="SWJ1061">
        <v>1811823.14</v>
      </c>
      <c r="SWL1061">
        <v>-328981.13</v>
      </c>
      <c r="SWN1061">
        <v>0.81842999999999999</v>
      </c>
      <c r="SWQ1061" t="s">
        <v>199</v>
      </c>
      <c r="SWX1061">
        <v>1482842.01</v>
      </c>
      <c r="SWZ1061">
        <v>1811823.14</v>
      </c>
      <c r="SXB1061">
        <v>-328981.13</v>
      </c>
      <c r="SXD1061">
        <v>0.81842999999999999</v>
      </c>
      <c r="SXG1061" t="s">
        <v>199</v>
      </c>
      <c r="SXN1061">
        <v>1482842.01</v>
      </c>
      <c r="SXP1061">
        <v>1811823.14</v>
      </c>
      <c r="SXR1061">
        <v>-328981.13</v>
      </c>
      <c r="SXT1061">
        <v>0.81842999999999999</v>
      </c>
      <c r="SXW1061" t="s">
        <v>199</v>
      </c>
      <c r="SYD1061">
        <v>1482842.01</v>
      </c>
      <c r="SYF1061">
        <v>1811823.14</v>
      </c>
      <c r="SYH1061">
        <v>-328981.13</v>
      </c>
      <c r="SYJ1061">
        <v>0.81842999999999999</v>
      </c>
      <c r="SYM1061" t="s">
        <v>199</v>
      </c>
      <c r="SYT1061">
        <v>1482842.01</v>
      </c>
      <c r="SYV1061">
        <v>1811823.14</v>
      </c>
      <c r="SYX1061">
        <v>-328981.13</v>
      </c>
      <c r="SYZ1061">
        <v>0.81842999999999999</v>
      </c>
      <c r="SZC1061" t="s">
        <v>199</v>
      </c>
      <c r="SZJ1061">
        <v>1482842.01</v>
      </c>
      <c r="SZL1061">
        <v>1811823.14</v>
      </c>
      <c r="SZN1061">
        <v>-328981.13</v>
      </c>
      <c r="SZP1061">
        <v>0.81842999999999999</v>
      </c>
      <c r="SZS1061" t="s">
        <v>199</v>
      </c>
      <c r="SZZ1061">
        <v>1482842.01</v>
      </c>
      <c r="TAB1061">
        <v>1811823.14</v>
      </c>
      <c r="TAD1061">
        <v>-328981.13</v>
      </c>
      <c r="TAF1061">
        <v>0.81842999999999999</v>
      </c>
      <c r="TAI1061" t="s">
        <v>199</v>
      </c>
      <c r="TAP1061">
        <v>1482842.01</v>
      </c>
      <c r="TAR1061">
        <v>1811823.14</v>
      </c>
      <c r="TAT1061">
        <v>-328981.13</v>
      </c>
      <c r="TAV1061">
        <v>0.81842999999999999</v>
      </c>
      <c r="TAY1061" t="s">
        <v>199</v>
      </c>
      <c r="TBF1061">
        <v>1482842.01</v>
      </c>
      <c r="TBH1061">
        <v>1811823.14</v>
      </c>
      <c r="TBJ1061">
        <v>-328981.13</v>
      </c>
      <c r="TBL1061">
        <v>0.81842999999999999</v>
      </c>
      <c r="TBO1061" t="s">
        <v>199</v>
      </c>
      <c r="TBV1061">
        <v>1482842.01</v>
      </c>
      <c r="TBX1061">
        <v>1811823.14</v>
      </c>
      <c r="TBZ1061">
        <v>-328981.13</v>
      </c>
      <c r="TCB1061">
        <v>0.81842999999999999</v>
      </c>
      <c r="TCE1061" t="s">
        <v>199</v>
      </c>
      <c r="TCL1061">
        <v>1482842.01</v>
      </c>
      <c r="TCN1061">
        <v>1811823.14</v>
      </c>
      <c r="TCP1061">
        <v>-328981.13</v>
      </c>
      <c r="TCR1061">
        <v>0.81842999999999999</v>
      </c>
      <c r="TCU1061" t="s">
        <v>199</v>
      </c>
      <c r="TDB1061">
        <v>1482842.01</v>
      </c>
      <c r="TDD1061">
        <v>1811823.14</v>
      </c>
      <c r="TDF1061">
        <v>-328981.13</v>
      </c>
      <c r="TDH1061">
        <v>0.81842999999999999</v>
      </c>
      <c r="TDK1061" t="s">
        <v>199</v>
      </c>
      <c r="TDR1061">
        <v>1482842.01</v>
      </c>
      <c r="TDT1061">
        <v>1811823.14</v>
      </c>
      <c r="TDV1061">
        <v>-328981.13</v>
      </c>
      <c r="TDX1061">
        <v>0.81842999999999999</v>
      </c>
      <c r="TEA1061" t="s">
        <v>199</v>
      </c>
      <c r="TEH1061">
        <v>1482842.01</v>
      </c>
      <c r="TEJ1061">
        <v>1811823.14</v>
      </c>
      <c r="TEL1061">
        <v>-328981.13</v>
      </c>
      <c r="TEN1061">
        <v>0.81842999999999999</v>
      </c>
      <c r="TEQ1061" t="s">
        <v>199</v>
      </c>
      <c r="TEX1061">
        <v>1482842.01</v>
      </c>
      <c r="TEZ1061">
        <v>1811823.14</v>
      </c>
      <c r="TFB1061">
        <v>-328981.13</v>
      </c>
      <c r="TFD1061">
        <v>0.81842999999999999</v>
      </c>
      <c r="TFG1061" t="s">
        <v>199</v>
      </c>
      <c r="TFN1061">
        <v>1482842.01</v>
      </c>
      <c r="TFP1061">
        <v>1811823.14</v>
      </c>
      <c r="TFR1061">
        <v>-328981.13</v>
      </c>
      <c r="TFT1061">
        <v>0.81842999999999999</v>
      </c>
      <c r="TFW1061" t="s">
        <v>199</v>
      </c>
      <c r="TGD1061">
        <v>1482842.01</v>
      </c>
      <c r="TGF1061">
        <v>1811823.14</v>
      </c>
      <c r="TGH1061">
        <v>-328981.13</v>
      </c>
      <c r="TGJ1061">
        <v>0.81842999999999999</v>
      </c>
      <c r="TGM1061" t="s">
        <v>199</v>
      </c>
      <c r="TGT1061">
        <v>1482842.01</v>
      </c>
      <c r="TGV1061">
        <v>1811823.14</v>
      </c>
      <c r="TGX1061">
        <v>-328981.13</v>
      </c>
      <c r="TGZ1061">
        <v>0.81842999999999999</v>
      </c>
      <c r="THC1061" t="s">
        <v>199</v>
      </c>
      <c r="THJ1061">
        <v>1482842.01</v>
      </c>
      <c r="THL1061">
        <v>1811823.14</v>
      </c>
      <c r="THN1061">
        <v>-328981.13</v>
      </c>
      <c r="THP1061">
        <v>0.81842999999999999</v>
      </c>
      <c r="THS1061" t="s">
        <v>199</v>
      </c>
      <c r="THZ1061">
        <v>1482842.01</v>
      </c>
      <c r="TIB1061">
        <v>1811823.14</v>
      </c>
      <c r="TID1061">
        <v>-328981.13</v>
      </c>
      <c r="TIF1061">
        <v>0.81842999999999999</v>
      </c>
      <c r="TII1061" t="s">
        <v>199</v>
      </c>
      <c r="TIP1061">
        <v>1482842.01</v>
      </c>
      <c r="TIR1061">
        <v>1811823.14</v>
      </c>
      <c r="TIT1061">
        <v>-328981.13</v>
      </c>
      <c r="TIV1061">
        <v>0.81842999999999999</v>
      </c>
      <c r="TIY1061" t="s">
        <v>199</v>
      </c>
      <c r="TJF1061">
        <v>1482842.01</v>
      </c>
      <c r="TJH1061">
        <v>1811823.14</v>
      </c>
      <c r="TJJ1061">
        <v>-328981.13</v>
      </c>
      <c r="TJL1061">
        <v>0.81842999999999999</v>
      </c>
      <c r="TJO1061" t="s">
        <v>199</v>
      </c>
      <c r="TJV1061">
        <v>1482842.01</v>
      </c>
      <c r="TJX1061">
        <v>1811823.14</v>
      </c>
      <c r="TJZ1061">
        <v>-328981.13</v>
      </c>
      <c r="TKB1061">
        <v>0.81842999999999999</v>
      </c>
      <c r="TKE1061" t="s">
        <v>199</v>
      </c>
      <c r="TKL1061">
        <v>1482842.01</v>
      </c>
      <c r="TKN1061">
        <v>1811823.14</v>
      </c>
      <c r="TKP1061">
        <v>-328981.13</v>
      </c>
      <c r="TKR1061">
        <v>0.81842999999999999</v>
      </c>
      <c r="TKU1061" t="s">
        <v>199</v>
      </c>
      <c r="TLB1061">
        <v>1482842.01</v>
      </c>
      <c r="TLD1061">
        <v>1811823.14</v>
      </c>
      <c r="TLF1061">
        <v>-328981.13</v>
      </c>
      <c r="TLH1061">
        <v>0.81842999999999999</v>
      </c>
      <c r="TLK1061" t="s">
        <v>199</v>
      </c>
      <c r="TLR1061">
        <v>1482842.01</v>
      </c>
      <c r="TLT1061">
        <v>1811823.14</v>
      </c>
      <c r="TLV1061">
        <v>-328981.13</v>
      </c>
      <c r="TLX1061">
        <v>0.81842999999999999</v>
      </c>
      <c r="TMA1061" t="s">
        <v>199</v>
      </c>
      <c r="TMH1061">
        <v>1482842.01</v>
      </c>
      <c r="TMJ1061">
        <v>1811823.14</v>
      </c>
      <c r="TML1061">
        <v>-328981.13</v>
      </c>
      <c r="TMN1061">
        <v>0.81842999999999999</v>
      </c>
      <c r="TMQ1061" t="s">
        <v>199</v>
      </c>
      <c r="TMX1061">
        <v>1482842.01</v>
      </c>
      <c r="TMZ1061">
        <v>1811823.14</v>
      </c>
      <c r="TNB1061">
        <v>-328981.13</v>
      </c>
      <c r="TND1061">
        <v>0.81842999999999999</v>
      </c>
      <c r="TNG1061" t="s">
        <v>199</v>
      </c>
      <c r="TNN1061">
        <v>1482842.01</v>
      </c>
      <c r="TNP1061">
        <v>1811823.14</v>
      </c>
      <c r="TNR1061">
        <v>-328981.13</v>
      </c>
      <c r="TNT1061">
        <v>0.81842999999999999</v>
      </c>
      <c r="TNW1061" t="s">
        <v>199</v>
      </c>
      <c r="TOD1061">
        <v>1482842.01</v>
      </c>
      <c r="TOF1061">
        <v>1811823.14</v>
      </c>
      <c r="TOH1061">
        <v>-328981.13</v>
      </c>
      <c r="TOJ1061">
        <v>0.81842999999999999</v>
      </c>
      <c r="TOM1061" t="s">
        <v>199</v>
      </c>
      <c r="TOT1061">
        <v>1482842.01</v>
      </c>
      <c r="TOV1061">
        <v>1811823.14</v>
      </c>
      <c r="TOX1061">
        <v>-328981.13</v>
      </c>
      <c r="TOZ1061">
        <v>0.81842999999999999</v>
      </c>
      <c r="TPC1061" t="s">
        <v>199</v>
      </c>
      <c r="TPJ1061">
        <v>1482842.01</v>
      </c>
      <c r="TPL1061">
        <v>1811823.14</v>
      </c>
      <c r="TPN1061">
        <v>-328981.13</v>
      </c>
      <c r="TPP1061">
        <v>0.81842999999999999</v>
      </c>
      <c r="TPS1061" t="s">
        <v>199</v>
      </c>
      <c r="TPZ1061">
        <v>1482842.01</v>
      </c>
      <c r="TQB1061">
        <v>1811823.14</v>
      </c>
      <c r="TQD1061">
        <v>-328981.13</v>
      </c>
      <c r="TQF1061">
        <v>0.81842999999999999</v>
      </c>
      <c r="TQI1061" t="s">
        <v>199</v>
      </c>
      <c r="TQP1061">
        <v>1482842.01</v>
      </c>
      <c r="TQR1061">
        <v>1811823.14</v>
      </c>
      <c r="TQT1061">
        <v>-328981.13</v>
      </c>
      <c r="TQV1061">
        <v>0.81842999999999999</v>
      </c>
      <c r="TQY1061" t="s">
        <v>199</v>
      </c>
      <c r="TRF1061">
        <v>1482842.01</v>
      </c>
      <c r="TRH1061">
        <v>1811823.14</v>
      </c>
      <c r="TRJ1061">
        <v>-328981.13</v>
      </c>
      <c r="TRL1061">
        <v>0.81842999999999999</v>
      </c>
      <c r="TRO1061" t="s">
        <v>199</v>
      </c>
      <c r="TRV1061">
        <v>1482842.01</v>
      </c>
      <c r="TRX1061">
        <v>1811823.14</v>
      </c>
      <c r="TRZ1061">
        <v>-328981.13</v>
      </c>
      <c r="TSB1061">
        <v>0.81842999999999999</v>
      </c>
      <c r="TSE1061" t="s">
        <v>199</v>
      </c>
      <c r="TSL1061">
        <v>1482842.01</v>
      </c>
      <c r="TSN1061">
        <v>1811823.14</v>
      </c>
      <c r="TSP1061">
        <v>-328981.13</v>
      </c>
      <c r="TSR1061">
        <v>0.81842999999999999</v>
      </c>
      <c r="TSU1061" t="s">
        <v>199</v>
      </c>
      <c r="TTB1061">
        <v>1482842.01</v>
      </c>
      <c r="TTD1061">
        <v>1811823.14</v>
      </c>
      <c r="TTF1061">
        <v>-328981.13</v>
      </c>
      <c r="TTH1061">
        <v>0.81842999999999999</v>
      </c>
      <c r="TTK1061" t="s">
        <v>199</v>
      </c>
      <c r="TTR1061">
        <v>1482842.01</v>
      </c>
      <c r="TTT1061">
        <v>1811823.14</v>
      </c>
      <c r="TTV1061">
        <v>-328981.13</v>
      </c>
      <c r="TTX1061">
        <v>0.81842999999999999</v>
      </c>
      <c r="TUA1061" t="s">
        <v>199</v>
      </c>
      <c r="TUH1061">
        <v>1482842.01</v>
      </c>
      <c r="TUJ1061">
        <v>1811823.14</v>
      </c>
      <c r="TUL1061">
        <v>-328981.13</v>
      </c>
      <c r="TUN1061">
        <v>0.81842999999999999</v>
      </c>
      <c r="TUQ1061" t="s">
        <v>199</v>
      </c>
      <c r="TUX1061">
        <v>1482842.01</v>
      </c>
      <c r="TUZ1061">
        <v>1811823.14</v>
      </c>
      <c r="TVB1061">
        <v>-328981.13</v>
      </c>
      <c r="TVD1061">
        <v>0.81842999999999999</v>
      </c>
      <c r="TVG1061" t="s">
        <v>199</v>
      </c>
      <c r="TVN1061">
        <v>1482842.01</v>
      </c>
      <c r="TVP1061">
        <v>1811823.14</v>
      </c>
      <c r="TVR1061">
        <v>-328981.13</v>
      </c>
      <c r="TVT1061">
        <v>0.81842999999999999</v>
      </c>
      <c r="TVW1061" t="s">
        <v>199</v>
      </c>
      <c r="TWD1061">
        <v>1482842.01</v>
      </c>
      <c r="TWF1061">
        <v>1811823.14</v>
      </c>
      <c r="TWH1061">
        <v>-328981.13</v>
      </c>
      <c r="TWJ1061">
        <v>0.81842999999999999</v>
      </c>
      <c r="TWM1061" t="s">
        <v>199</v>
      </c>
      <c r="TWT1061">
        <v>1482842.01</v>
      </c>
      <c r="TWV1061">
        <v>1811823.14</v>
      </c>
      <c r="TWX1061">
        <v>-328981.13</v>
      </c>
      <c r="TWZ1061">
        <v>0.81842999999999999</v>
      </c>
      <c r="TXC1061" t="s">
        <v>199</v>
      </c>
      <c r="TXJ1061">
        <v>1482842.01</v>
      </c>
      <c r="TXL1061">
        <v>1811823.14</v>
      </c>
      <c r="TXN1061">
        <v>-328981.13</v>
      </c>
      <c r="TXP1061">
        <v>0.81842999999999999</v>
      </c>
      <c r="TXS1061" t="s">
        <v>199</v>
      </c>
      <c r="TXZ1061">
        <v>1482842.01</v>
      </c>
      <c r="TYB1061">
        <v>1811823.14</v>
      </c>
      <c r="TYD1061">
        <v>-328981.13</v>
      </c>
      <c r="TYF1061">
        <v>0.81842999999999999</v>
      </c>
      <c r="TYI1061" t="s">
        <v>199</v>
      </c>
      <c r="TYP1061">
        <v>1482842.01</v>
      </c>
      <c r="TYR1061">
        <v>1811823.14</v>
      </c>
      <c r="TYT1061">
        <v>-328981.13</v>
      </c>
      <c r="TYV1061">
        <v>0.81842999999999999</v>
      </c>
      <c r="TYY1061" t="s">
        <v>199</v>
      </c>
      <c r="TZF1061">
        <v>1482842.01</v>
      </c>
      <c r="TZH1061">
        <v>1811823.14</v>
      </c>
      <c r="TZJ1061">
        <v>-328981.13</v>
      </c>
      <c r="TZL1061">
        <v>0.81842999999999999</v>
      </c>
      <c r="TZO1061" t="s">
        <v>199</v>
      </c>
      <c r="TZV1061">
        <v>1482842.01</v>
      </c>
      <c r="TZX1061">
        <v>1811823.14</v>
      </c>
      <c r="TZZ1061">
        <v>-328981.13</v>
      </c>
      <c r="UAB1061">
        <v>0.81842999999999999</v>
      </c>
      <c r="UAE1061" t="s">
        <v>199</v>
      </c>
      <c r="UAL1061">
        <v>1482842.01</v>
      </c>
      <c r="UAN1061">
        <v>1811823.14</v>
      </c>
      <c r="UAP1061">
        <v>-328981.13</v>
      </c>
      <c r="UAR1061">
        <v>0.81842999999999999</v>
      </c>
      <c r="UAU1061" t="s">
        <v>199</v>
      </c>
      <c r="UBB1061">
        <v>1482842.01</v>
      </c>
      <c r="UBD1061">
        <v>1811823.14</v>
      </c>
      <c r="UBF1061">
        <v>-328981.13</v>
      </c>
      <c r="UBH1061">
        <v>0.81842999999999999</v>
      </c>
      <c r="UBK1061" t="s">
        <v>199</v>
      </c>
      <c r="UBR1061">
        <v>1482842.01</v>
      </c>
      <c r="UBT1061">
        <v>1811823.14</v>
      </c>
      <c r="UBV1061">
        <v>-328981.13</v>
      </c>
      <c r="UBX1061">
        <v>0.81842999999999999</v>
      </c>
      <c r="UCA1061" t="s">
        <v>199</v>
      </c>
      <c r="UCH1061">
        <v>1482842.01</v>
      </c>
      <c r="UCJ1061">
        <v>1811823.14</v>
      </c>
      <c r="UCL1061">
        <v>-328981.13</v>
      </c>
      <c r="UCN1061">
        <v>0.81842999999999999</v>
      </c>
      <c r="UCQ1061" t="s">
        <v>199</v>
      </c>
      <c r="UCX1061">
        <v>1482842.01</v>
      </c>
      <c r="UCZ1061">
        <v>1811823.14</v>
      </c>
      <c r="UDB1061">
        <v>-328981.13</v>
      </c>
      <c r="UDD1061">
        <v>0.81842999999999999</v>
      </c>
      <c r="UDG1061" t="s">
        <v>199</v>
      </c>
      <c r="UDN1061">
        <v>1482842.01</v>
      </c>
      <c r="UDP1061">
        <v>1811823.14</v>
      </c>
      <c r="UDR1061">
        <v>-328981.13</v>
      </c>
      <c r="UDT1061">
        <v>0.81842999999999999</v>
      </c>
      <c r="UDW1061" t="s">
        <v>199</v>
      </c>
      <c r="UED1061">
        <v>1482842.01</v>
      </c>
      <c r="UEF1061">
        <v>1811823.14</v>
      </c>
      <c r="UEH1061">
        <v>-328981.13</v>
      </c>
      <c r="UEJ1061">
        <v>0.81842999999999999</v>
      </c>
      <c r="UEM1061" t="s">
        <v>199</v>
      </c>
      <c r="UET1061">
        <v>1482842.01</v>
      </c>
      <c r="UEV1061">
        <v>1811823.14</v>
      </c>
      <c r="UEX1061">
        <v>-328981.13</v>
      </c>
      <c r="UEZ1061">
        <v>0.81842999999999999</v>
      </c>
      <c r="UFC1061" t="s">
        <v>199</v>
      </c>
      <c r="UFJ1061">
        <v>1482842.01</v>
      </c>
      <c r="UFL1061">
        <v>1811823.14</v>
      </c>
      <c r="UFN1061">
        <v>-328981.13</v>
      </c>
      <c r="UFP1061">
        <v>0.81842999999999999</v>
      </c>
      <c r="UFS1061" t="s">
        <v>199</v>
      </c>
      <c r="UFZ1061">
        <v>1482842.01</v>
      </c>
      <c r="UGB1061">
        <v>1811823.14</v>
      </c>
      <c r="UGD1061">
        <v>-328981.13</v>
      </c>
      <c r="UGF1061">
        <v>0.81842999999999999</v>
      </c>
      <c r="UGI1061" t="s">
        <v>199</v>
      </c>
      <c r="UGP1061">
        <v>1482842.01</v>
      </c>
      <c r="UGR1061">
        <v>1811823.14</v>
      </c>
      <c r="UGT1061">
        <v>-328981.13</v>
      </c>
      <c r="UGV1061">
        <v>0.81842999999999999</v>
      </c>
      <c r="UGY1061" t="s">
        <v>199</v>
      </c>
      <c r="UHF1061">
        <v>1482842.01</v>
      </c>
      <c r="UHH1061">
        <v>1811823.14</v>
      </c>
      <c r="UHJ1061">
        <v>-328981.13</v>
      </c>
      <c r="UHL1061">
        <v>0.81842999999999999</v>
      </c>
      <c r="UHO1061" t="s">
        <v>199</v>
      </c>
      <c r="UHV1061">
        <v>1482842.01</v>
      </c>
      <c r="UHX1061">
        <v>1811823.14</v>
      </c>
      <c r="UHZ1061">
        <v>-328981.13</v>
      </c>
      <c r="UIB1061">
        <v>0.81842999999999999</v>
      </c>
      <c r="UIE1061" t="s">
        <v>199</v>
      </c>
      <c r="UIL1061">
        <v>1482842.01</v>
      </c>
      <c r="UIN1061">
        <v>1811823.14</v>
      </c>
      <c r="UIP1061">
        <v>-328981.13</v>
      </c>
      <c r="UIR1061">
        <v>0.81842999999999999</v>
      </c>
      <c r="UIU1061" t="s">
        <v>199</v>
      </c>
      <c r="UJB1061">
        <v>1482842.01</v>
      </c>
      <c r="UJD1061">
        <v>1811823.14</v>
      </c>
      <c r="UJF1061">
        <v>-328981.13</v>
      </c>
      <c r="UJH1061">
        <v>0.81842999999999999</v>
      </c>
      <c r="UJK1061" t="s">
        <v>199</v>
      </c>
      <c r="UJR1061">
        <v>1482842.01</v>
      </c>
      <c r="UJT1061">
        <v>1811823.14</v>
      </c>
      <c r="UJV1061">
        <v>-328981.13</v>
      </c>
      <c r="UJX1061">
        <v>0.81842999999999999</v>
      </c>
      <c r="UKA1061" t="s">
        <v>199</v>
      </c>
      <c r="UKH1061">
        <v>1482842.01</v>
      </c>
      <c r="UKJ1061">
        <v>1811823.14</v>
      </c>
      <c r="UKL1061">
        <v>-328981.13</v>
      </c>
      <c r="UKN1061">
        <v>0.81842999999999999</v>
      </c>
      <c r="UKQ1061" t="s">
        <v>199</v>
      </c>
      <c r="UKX1061">
        <v>1482842.01</v>
      </c>
      <c r="UKZ1061">
        <v>1811823.14</v>
      </c>
      <c r="ULB1061">
        <v>-328981.13</v>
      </c>
      <c r="ULD1061">
        <v>0.81842999999999999</v>
      </c>
      <c r="ULG1061" t="s">
        <v>199</v>
      </c>
      <c r="ULN1061">
        <v>1482842.01</v>
      </c>
      <c r="ULP1061">
        <v>1811823.14</v>
      </c>
      <c r="ULR1061">
        <v>-328981.13</v>
      </c>
      <c r="ULT1061">
        <v>0.81842999999999999</v>
      </c>
      <c r="ULW1061" t="s">
        <v>199</v>
      </c>
      <c r="UMD1061">
        <v>1482842.01</v>
      </c>
      <c r="UMF1061">
        <v>1811823.14</v>
      </c>
      <c r="UMH1061">
        <v>-328981.13</v>
      </c>
      <c r="UMJ1061">
        <v>0.81842999999999999</v>
      </c>
      <c r="UMM1061" t="s">
        <v>199</v>
      </c>
      <c r="UMT1061">
        <v>1482842.01</v>
      </c>
      <c r="UMV1061">
        <v>1811823.14</v>
      </c>
      <c r="UMX1061">
        <v>-328981.13</v>
      </c>
      <c r="UMZ1061">
        <v>0.81842999999999999</v>
      </c>
      <c r="UNC1061" t="s">
        <v>199</v>
      </c>
      <c r="UNJ1061">
        <v>1482842.01</v>
      </c>
      <c r="UNL1061">
        <v>1811823.14</v>
      </c>
      <c r="UNN1061">
        <v>-328981.13</v>
      </c>
      <c r="UNP1061">
        <v>0.81842999999999999</v>
      </c>
      <c r="UNS1061" t="s">
        <v>199</v>
      </c>
      <c r="UNZ1061">
        <v>1482842.01</v>
      </c>
      <c r="UOB1061">
        <v>1811823.14</v>
      </c>
      <c r="UOD1061">
        <v>-328981.13</v>
      </c>
      <c r="UOF1061">
        <v>0.81842999999999999</v>
      </c>
      <c r="UOI1061" t="s">
        <v>199</v>
      </c>
      <c r="UOP1061">
        <v>1482842.01</v>
      </c>
      <c r="UOR1061">
        <v>1811823.14</v>
      </c>
      <c r="UOT1061">
        <v>-328981.13</v>
      </c>
      <c r="UOV1061">
        <v>0.81842999999999999</v>
      </c>
      <c r="UOY1061" t="s">
        <v>199</v>
      </c>
      <c r="UPF1061">
        <v>1482842.01</v>
      </c>
      <c r="UPH1061">
        <v>1811823.14</v>
      </c>
      <c r="UPJ1061">
        <v>-328981.13</v>
      </c>
      <c r="UPL1061">
        <v>0.81842999999999999</v>
      </c>
      <c r="UPO1061" t="s">
        <v>199</v>
      </c>
      <c r="UPV1061">
        <v>1482842.01</v>
      </c>
      <c r="UPX1061">
        <v>1811823.14</v>
      </c>
      <c r="UPZ1061">
        <v>-328981.13</v>
      </c>
      <c r="UQB1061">
        <v>0.81842999999999999</v>
      </c>
      <c r="UQE1061" t="s">
        <v>199</v>
      </c>
      <c r="UQL1061">
        <v>1482842.01</v>
      </c>
      <c r="UQN1061">
        <v>1811823.14</v>
      </c>
      <c r="UQP1061">
        <v>-328981.13</v>
      </c>
      <c r="UQR1061">
        <v>0.81842999999999999</v>
      </c>
      <c r="UQU1061" t="s">
        <v>199</v>
      </c>
      <c r="URB1061">
        <v>1482842.01</v>
      </c>
      <c r="URD1061">
        <v>1811823.14</v>
      </c>
      <c r="URF1061">
        <v>-328981.13</v>
      </c>
      <c r="URH1061">
        <v>0.81842999999999999</v>
      </c>
      <c r="URK1061" t="s">
        <v>199</v>
      </c>
      <c r="URR1061">
        <v>1482842.01</v>
      </c>
      <c r="URT1061">
        <v>1811823.14</v>
      </c>
      <c r="URV1061">
        <v>-328981.13</v>
      </c>
      <c r="URX1061">
        <v>0.81842999999999999</v>
      </c>
      <c r="USA1061" t="s">
        <v>199</v>
      </c>
      <c r="USH1061">
        <v>1482842.01</v>
      </c>
      <c r="USJ1061">
        <v>1811823.14</v>
      </c>
      <c r="USL1061">
        <v>-328981.13</v>
      </c>
      <c r="USN1061">
        <v>0.81842999999999999</v>
      </c>
      <c r="USQ1061" t="s">
        <v>199</v>
      </c>
      <c r="USX1061">
        <v>1482842.01</v>
      </c>
      <c r="USZ1061">
        <v>1811823.14</v>
      </c>
      <c r="UTB1061">
        <v>-328981.13</v>
      </c>
      <c r="UTD1061">
        <v>0.81842999999999999</v>
      </c>
      <c r="UTG1061" t="s">
        <v>199</v>
      </c>
      <c r="UTN1061">
        <v>1482842.01</v>
      </c>
      <c r="UTP1061">
        <v>1811823.14</v>
      </c>
      <c r="UTR1061">
        <v>-328981.13</v>
      </c>
      <c r="UTT1061">
        <v>0.81842999999999999</v>
      </c>
      <c r="UTW1061" t="s">
        <v>199</v>
      </c>
      <c r="UUD1061">
        <v>1482842.01</v>
      </c>
      <c r="UUF1061">
        <v>1811823.14</v>
      </c>
      <c r="UUH1061">
        <v>-328981.13</v>
      </c>
      <c r="UUJ1061">
        <v>0.81842999999999999</v>
      </c>
      <c r="UUM1061" t="s">
        <v>199</v>
      </c>
      <c r="UUT1061">
        <v>1482842.01</v>
      </c>
      <c r="UUV1061">
        <v>1811823.14</v>
      </c>
      <c r="UUX1061">
        <v>-328981.13</v>
      </c>
      <c r="UUZ1061">
        <v>0.81842999999999999</v>
      </c>
      <c r="UVC1061" t="s">
        <v>199</v>
      </c>
      <c r="UVJ1061">
        <v>1482842.01</v>
      </c>
      <c r="UVL1061">
        <v>1811823.14</v>
      </c>
      <c r="UVN1061">
        <v>-328981.13</v>
      </c>
      <c r="UVP1061">
        <v>0.81842999999999999</v>
      </c>
      <c r="UVS1061" t="s">
        <v>199</v>
      </c>
      <c r="UVZ1061">
        <v>1482842.01</v>
      </c>
      <c r="UWB1061">
        <v>1811823.14</v>
      </c>
      <c r="UWD1061">
        <v>-328981.13</v>
      </c>
      <c r="UWF1061">
        <v>0.81842999999999999</v>
      </c>
      <c r="UWI1061" t="s">
        <v>199</v>
      </c>
      <c r="UWP1061">
        <v>1482842.01</v>
      </c>
      <c r="UWR1061">
        <v>1811823.14</v>
      </c>
      <c r="UWT1061">
        <v>-328981.13</v>
      </c>
      <c r="UWV1061">
        <v>0.81842999999999999</v>
      </c>
      <c r="UWY1061" t="s">
        <v>199</v>
      </c>
      <c r="UXF1061">
        <v>1482842.01</v>
      </c>
      <c r="UXH1061">
        <v>1811823.14</v>
      </c>
      <c r="UXJ1061">
        <v>-328981.13</v>
      </c>
      <c r="UXL1061">
        <v>0.81842999999999999</v>
      </c>
      <c r="UXO1061" t="s">
        <v>199</v>
      </c>
      <c r="UXV1061">
        <v>1482842.01</v>
      </c>
      <c r="UXX1061">
        <v>1811823.14</v>
      </c>
      <c r="UXZ1061">
        <v>-328981.13</v>
      </c>
      <c r="UYB1061">
        <v>0.81842999999999999</v>
      </c>
      <c r="UYE1061" t="s">
        <v>199</v>
      </c>
      <c r="UYL1061">
        <v>1482842.01</v>
      </c>
      <c r="UYN1061">
        <v>1811823.14</v>
      </c>
      <c r="UYP1061">
        <v>-328981.13</v>
      </c>
      <c r="UYR1061">
        <v>0.81842999999999999</v>
      </c>
      <c r="UYU1061" t="s">
        <v>199</v>
      </c>
      <c r="UZB1061">
        <v>1482842.01</v>
      </c>
      <c r="UZD1061">
        <v>1811823.14</v>
      </c>
      <c r="UZF1061">
        <v>-328981.13</v>
      </c>
      <c r="UZH1061">
        <v>0.81842999999999999</v>
      </c>
      <c r="UZK1061" t="s">
        <v>199</v>
      </c>
      <c r="UZR1061">
        <v>1482842.01</v>
      </c>
      <c r="UZT1061">
        <v>1811823.14</v>
      </c>
      <c r="UZV1061">
        <v>-328981.13</v>
      </c>
      <c r="UZX1061">
        <v>0.81842999999999999</v>
      </c>
      <c r="VAA1061" t="s">
        <v>199</v>
      </c>
      <c r="VAH1061">
        <v>1482842.01</v>
      </c>
      <c r="VAJ1061">
        <v>1811823.14</v>
      </c>
      <c r="VAL1061">
        <v>-328981.13</v>
      </c>
      <c r="VAN1061">
        <v>0.81842999999999999</v>
      </c>
      <c r="VAQ1061" t="s">
        <v>199</v>
      </c>
      <c r="VAX1061">
        <v>1482842.01</v>
      </c>
      <c r="VAZ1061">
        <v>1811823.14</v>
      </c>
      <c r="VBB1061">
        <v>-328981.13</v>
      </c>
      <c r="VBD1061">
        <v>0.81842999999999999</v>
      </c>
      <c r="VBG1061" t="s">
        <v>199</v>
      </c>
      <c r="VBN1061">
        <v>1482842.01</v>
      </c>
      <c r="VBP1061">
        <v>1811823.14</v>
      </c>
      <c r="VBR1061">
        <v>-328981.13</v>
      </c>
      <c r="VBT1061">
        <v>0.81842999999999999</v>
      </c>
      <c r="VBW1061" t="s">
        <v>199</v>
      </c>
      <c r="VCD1061">
        <v>1482842.01</v>
      </c>
      <c r="VCF1061">
        <v>1811823.14</v>
      </c>
      <c r="VCH1061">
        <v>-328981.13</v>
      </c>
      <c r="VCJ1061">
        <v>0.81842999999999999</v>
      </c>
      <c r="VCM1061" t="s">
        <v>199</v>
      </c>
      <c r="VCT1061">
        <v>1482842.01</v>
      </c>
      <c r="VCV1061">
        <v>1811823.14</v>
      </c>
      <c r="VCX1061">
        <v>-328981.13</v>
      </c>
      <c r="VCZ1061">
        <v>0.81842999999999999</v>
      </c>
      <c r="VDC1061" t="s">
        <v>199</v>
      </c>
      <c r="VDJ1061">
        <v>1482842.01</v>
      </c>
      <c r="VDL1061">
        <v>1811823.14</v>
      </c>
      <c r="VDN1061">
        <v>-328981.13</v>
      </c>
      <c r="VDP1061">
        <v>0.81842999999999999</v>
      </c>
      <c r="VDS1061" t="s">
        <v>199</v>
      </c>
      <c r="VDZ1061">
        <v>1482842.01</v>
      </c>
      <c r="VEB1061">
        <v>1811823.14</v>
      </c>
      <c r="VED1061">
        <v>-328981.13</v>
      </c>
      <c r="VEF1061">
        <v>0.81842999999999999</v>
      </c>
      <c r="VEI1061" t="s">
        <v>199</v>
      </c>
      <c r="VEP1061">
        <v>1482842.01</v>
      </c>
      <c r="VER1061">
        <v>1811823.14</v>
      </c>
      <c r="VET1061">
        <v>-328981.13</v>
      </c>
      <c r="VEV1061">
        <v>0.81842999999999999</v>
      </c>
      <c r="VEY1061" t="s">
        <v>199</v>
      </c>
      <c r="VFF1061">
        <v>1482842.01</v>
      </c>
      <c r="VFH1061">
        <v>1811823.14</v>
      </c>
      <c r="VFJ1061">
        <v>-328981.13</v>
      </c>
      <c r="VFL1061">
        <v>0.81842999999999999</v>
      </c>
      <c r="VFO1061" t="s">
        <v>199</v>
      </c>
      <c r="VFV1061">
        <v>1482842.01</v>
      </c>
      <c r="VFX1061">
        <v>1811823.14</v>
      </c>
      <c r="VFZ1061">
        <v>-328981.13</v>
      </c>
      <c r="VGB1061">
        <v>0.81842999999999999</v>
      </c>
      <c r="VGE1061" t="s">
        <v>199</v>
      </c>
      <c r="VGL1061">
        <v>1482842.01</v>
      </c>
      <c r="VGN1061">
        <v>1811823.14</v>
      </c>
      <c r="VGP1061">
        <v>-328981.13</v>
      </c>
      <c r="VGR1061">
        <v>0.81842999999999999</v>
      </c>
      <c r="VGU1061" t="s">
        <v>199</v>
      </c>
      <c r="VHB1061">
        <v>1482842.01</v>
      </c>
      <c r="VHD1061">
        <v>1811823.14</v>
      </c>
      <c r="VHF1061">
        <v>-328981.13</v>
      </c>
      <c r="VHH1061">
        <v>0.81842999999999999</v>
      </c>
      <c r="VHK1061" t="s">
        <v>199</v>
      </c>
      <c r="VHR1061">
        <v>1482842.01</v>
      </c>
      <c r="VHT1061">
        <v>1811823.14</v>
      </c>
      <c r="VHV1061">
        <v>-328981.13</v>
      </c>
      <c r="VHX1061">
        <v>0.81842999999999999</v>
      </c>
      <c r="VIA1061" t="s">
        <v>199</v>
      </c>
      <c r="VIH1061">
        <v>1482842.01</v>
      </c>
      <c r="VIJ1061">
        <v>1811823.14</v>
      </c>
      <c r="VIL1061">
        <v>-328981.13</v>
      </c>
      <c r="VIN1061">
        <v>0.81842999999999999</v>
      </c>
      <c r="VIQ1061" t="s">
        <v>199</v>
      </c>
      <c r="VIX1061">
        <v>1482842.01</v>
      </c>
      <c r="VIZ1061">
        <v>1811823.14</v>
      </c>
      <c r="VJB1061">
        <v>-328981.13</v>
      </c>
      <c r="VJD1061">
        <v>0.81842999999999999</v>
      </c>
      <c r="VJG1061" t="s">
        <v>199</v>
      </c>
      <c r="VJN1061">
        <v>1482842.01</v>
      </c>
      <c r="VJP1061">
        <v>1811823.14</v>
      </c>
      <c r="VJR1061">
        <v>-328981.13</v>
      </c>
      <c r="VJT1061">
        <v>0.81842999999999999</v>
      </c>
      <c r="VJW1061" t="s">
        <v>199</v>
      </c>
      <c r="VKD1061">
        <v>1482842.01</v>
      </c>
      <c r="VKF1061">
        <v>1811823.14</v>
      </c>
      <c r="VKH1061">
        <v>-328981.13</v>
      </c>
      <c r="VKJ1061">
        <v>0.81842999999999999</v>
      </c>
      <c r="VKM1061" t="s">
        <v>199</v>
      </c>
      <c r="VKT1061">
        <v>1482842.01</v>
      </c>
      <c r="VKV1061">
        <v>1811823.14</v>
      </c>
      <c r="VKX1061">
        <v>-328981.13</v>
      </c>
      <c r="VKZ1061">
        <v>0.81842999999999999</v>
      </c>
      <c r="VLC1061" t="s">
        <v>199</v>
      </c>
      <c r="VLJ1061">
        <v>1482842.01</v>
      </c>
      <c r="VLL1061">
        <v>1811823.14</v>
      </c>
      <c r="VLN1061">
        <v>-328981.13</v>
      </c>
      <c r="VLP1061">
        <v>0.81842999999999999</v>
      </c>
      <c r="VLS1061" t="s">
        <v>199</v>
      </c>
      <c r="VLZ1061">
        <v>1482842.01</v>
      </c>
      <c r="VMB1061">
        <v>1811823.14</v>
      </c>
      <c r="VMD1061">
        <v>-328981.13</v>
      </c>
      <c r="VMF1061">
        <v>0.81842999999999999</v>
      </c>
      <c r="VMI1061" t="s">
        <v>199</v>
      </c>
      <c r="VMP1061">
        <v>1482842.01</v>
      </c>
      <c r="VMR1061">
        <v>1811823.14</v>
      </c>
      <c r="VMT1061">
        <v>-328981.13</v>
      </c>
      <c r="VMV1061">
        <v>0.81842999999999999</v>
      </c>
      <c r="VMY1061" t="s">
        <v>199</v>
      </c>
      <c r="VNF1061">
        <v>1482842.01</v>
      </c>
      <c r="VNH1061">
        <v>1811823.14</v>
      </c>
      <c r="VNJ1061">
        <v>-328981.13</v>
      </c>
      <c r="VNL1061">
        <v>0.81842999999999999</v>
      </c>
      <c r="VNO1061" t="s">
        <v>199</v>
      </c>
      <c r="VNV1061">
        <v>1482842.01</v>
      </c>
      <c r="VNX1061">
        <v>1811823.14</v>
      </c>
      <c r="VNZ1061">
        <v>-328981.13</v>
      </c>
      <c r="VOB1061">
        <v>0.81842999999999999</v>
      </c>
      <c r="VOE1061" t="s">
        <v>199</v>
      </c>
      <c r="VOL1061">
        <v>1482842.01</v>
      </c>
      <c r="VON1061">
        <v>1811823.14</v>
      </c>
      <c r="VOP1061">
        <v>-328981.13</v>
      </c>
      <c r="VOR1061">
        <v>0.81842999999999999</v>
      </c>
      <c r="VOU1061" t="s">
        <v>199</v>
      </c>
      <c r="VPB1061">
        <v>1482842.01</v>
      </c>
      <c r="VPD1061">
        <v>1811823.14</v>
      </c>
      <c r="VPF1061">
        <v>-328981.13</v>
      </c>
      <c r="VPH1061">
        <v>0.81842999999999999</v>
      </c>
      <c r="VPK1061" t="s">
        <v>199</v>
      </c>
      <c r="VPR1061">
        <v>1482842.01</v>
      </c>
      <c r="VPT1061">
        <v>1811823.14</v>
      </c>
      <c r="VPV1061">
        <v>-328981.13</v>
      </c>
      <c r="VPX1061">
        <v>0.81842999999999999</v>
      </c>
      <c r="VQA1061" t="s">
        <v>199</v>
      </c>
      <c r="VQH1061">
        <v>1482842.01</v>
      </c>
      <c r="VQJ1061">
        <v>1811823.14</v>
      </c>
      <c r="VQL1061">
        <v>-328981.13</v>
      </c>
      <c r="VQN1061">
        <v>0.81842999999999999</v>
      </c>
      <c r="VQQ1061" t="s">
        <v>199</v>
      </c>
      <c r="VQX1061">
        <v>1482842.01</v>
      </c>
      <c r="VQZ1061">
        <v>1811823.14</v>
      </c>
      <c r="VRB1061">
        <v>-328981.13</v>
      </c>
      <c r="VRD1061">
        <v>0.81842999999999999</v>
      </c>
      <c r="VRG1061" t="s">
        <v>199</v>
      </c>
      <c r="VRN1061">
        <v>1482842.01</v>
      </c>
      <c r="VRP1061">
        <v>1811823.14</v>
      </c>
      <c r="VRR1061">
        <v>-328981.13</v>
      </c>
      <c r="VRT1061">
        <v>0.81842999999999999</v>
      </c>
      <c r="VRW1061" t="s">
        <v>199</v>
      </c>
      <c r="VSD1061">
        <v>1482842.01</v>
      </c>
      <c r="VSF1061">
        <v>1811823.14</v>
      </c>
      <c r="VSH1061">
        <v>-328981.13</v>
      </c>
      <c r="VSJ1061">
        <v>0.81842999999999999</v>
      </c>
      <c r="VSM1061" t="s">
        <v>199</v>
      </c>
      <c r="VST1061">
        <v>1482842.01</v>
      </c>
      <c r="VSV1061">
        <v>1811823.14</v>
      </c>
      <c r="VSX1061">
        <v>-328981.13</v>
      </c>
      <c r="VSZ1061">
        <v>0.81842999999999999</v>
      </c>
      <c r="VTC1061" t="s">
        <v>199</v>
      </c>
      <c r="VTJ1061">
        <v>1482842.01</v>
      </c>
      <c r="VTL1061">
        <v>1811823.14</v>
      </c>
      <c r="VTN1061">
        <v>-328981.13</v>
      </c>
      <c r="VTP1061">
        <v>0.81842999999999999</v>
      </c>
      <c r="VTS1061" t="s">
        <v>199</v>
      </c>
      <c r="VTZ1061">
        <v>1482842.01</v>
      </c>
      <c r="VUB1061">
        <v>1811823.14</v>
      </c>
      <c r="VUD1061">
        <v>-328981.13</v>
      </c>
      <c r="VUF1061">
        <v>0.81842999999999999</v>
      </c>
      <c r="VUI1061" t="s">
        <v>199</v>
      </c>
      <c r="VUP1061">
        <v>1482842.01</v>
      </c>
      <c r="VUR1061">
        <v>1811823.14</v>
      </c>
      <c r="VUT1061">
        <v>-328981.13</v>
      </c>
      <c r="VUV1061">
        <v>0.81842999999999999</v>
      </c>
      <c r="VUY1061" t="s">
        <v>199</v>
      </c>
      <c r="VVF1061">
        <v>1482842.01</v>
      </c>
      <c r="VVH1061">
        <v>1811823.14</v>
      </c>
      <c r="VVJ1061">
        <v>-328981.13</v>
      </c>
      <c r="VVL1061">
        <v>0.81842999999999999</v>
      </c>
      <c r="VVO1061" t="s">
        <v>199</v>
      </c>
      <c r="VVV1061">
        <v>1482842.01</v>
      </c>
      <c r="VVX1061">
        <v>1811823.14</v>
      </c>
      <c r="VVZ1061">
        <v>-328981.13</v>
      </c>
      <c r="VWB1061">
        <v>0.81842999999999999</v>
      </c>
      <c r="VWE1061" t="s">
        <v>199</v>
      </c>
      <c r="VWL1061">
        <v>1482842.01</v>
      </c>
      <c r="VWN1061">
        <v>1811823.14</v>
      </c>
      <c r="VWP1061">
        <v>-328981.13</v>
      </c>
      <c r="VWR1061">
        <v>0.81842999999999999</v>
      </c>
      <c r="VWU1061" t="s">
        <v>199</v>
      </c>
      <c r="VXB1061">
        <v>1482842.01</v>
      </c>
      <c r="VXD1061">
        <v>1811823.14</v>
      </c>
      <c r="VXF1061">
        <v>-328981.13</v>
      </c>
      <c r="VXH1061">
        <v>0.81842999999999999</v>
      </c>
      <c r="VXK1061" t="s">
        <v>199</v>
      </c>
      <c r="VXR1061">
        <v>1482842.01</v>
      </c>
      <c r="VXT1061">
        <v>1811823.14</v>
      </c>
      <c r="VXV1061">
        <v>-328981.13</v>
      </c>
      <c r="VXX1061">
        <v>0.81842999999999999</v>
      </c>
      <c r="VYA1061" t="s">
        <v>199</v>
      </c>
      <c r="VYH1061">
        <v>1482842.01</v>
      </c>
      <c r="VYJ1061">
        <v>1811823.14</v>
      </c>
      <c r="VYL1061">
        <v>-328981.13</v>
      </c>
      <c r="VYN1061">
        <v>0.81842999999999999</v>
      </c>
      <c r="VYQ1061" t="s">
        <v>199</v>
      </c>
      <c r="VYX1061">
        <v>1482842.01</v>
      </c>
      <c r="VYZ1061">
        <v>1811823.14</v>
      </c>
      <c r="VZB1061">
        <v>-328981.13</v>
      </c>
      <c r="VZD1061">
        <v>0.81842999999999999</v>
      </c>
      <c r="VZG1061" t="s">
        <v>199</v>
      </c>
      <c r="VZN1061">
        <v>1482842.01</v>
      </c>
      <c r="VZP1061">
        <v>1811823.14</v>
      </c>
      <c r="VZR1061">
        <v>-328981.13</v>
      </c>
      <c r="VZT1061">
        <v>0.81842999999999999</v>
      </c>
      <c r="VZW1061" t="s">
        <v>199</v>
      </c>
      <c r="WAD1061">
        <v>1482842.01</v>
      </c>
      <c r="WAF1061">
        <v>1811823.14</v>
      </c>
      <c r="WAH1061">
        <v>-328981.13</v>
      </c>
      <c r="WAJ1061">
        <v>0.81842999999999999</v>
      </c>
      <c r="WAM1061" t="s">
        <v>199</v>
      </c>
      <c r="WAT1061">
        <v>1482842.01</v>
      </c>
      <c r="WAV1061">
        <v>1811823.14</v>
      </c>
      <c r="WAX1061">
        <v>-328981.13</v>
      </c>
      <c r="WAZ1061">
        <v>0.81842999999999999</v>
      </c>
      <c r="WBC1061" t="s">
        <v>199</v>
      </c>
      <c r="WBJ1061">
        <v>1482842.01</v>
      </c>
      <c r="WBL1061">
        <v>1811823.14</v>
      </c>
      <c r="WBN1061">
        <v>-328981.13</v>
      </c>
      <c r="WBP1061">
        <v>0.81842999999999999</v>
      </c>
      <c r="WBS1061" t="s">
        <v>199</v>
      </c>
      <c r="WBZ1061">
        <v>1482842.01</v>
      </c>
      <c r="WCB1061">
        <v>1811823.14</v>
      </c>
      <c r="WCD1061">
        <v>-328981.13</v>
      </c>
      <c r="WCF1061">
        <v>0.81842999999999999</v>
      </c>
      <c r="WCI1061" t="s">
        <v>199</v>
      </c>
      <c r="WCP1061">
        <v>1482842.01</v>
      </c>
      <c r="WCR1061">
        <v>1811823.14</v>
      </c>
      <c r="WCT1061">
        <v>-328981.13</v>
      </c>
      <c r="WCV1061">
        <v>0.81842999999999999</v>
      </c>
      <c r="WCY1061" t="s">
        <v>199</v>
      </c>
      <c r="WDF1061">
        <v>1482842.01</v>
      </c>
      <c r="WDH1061">
        <v>1811823.14</v>
      </c>
      <c r="WDJ1061">
        <v>-328981.13</v>
      </c>
      <c r="WDL1061">
        <v>0.81842999999999999</v>
      </c>
      <c r="WDO1061" t="s">
        <v>199</v>
      </c>
      <c r="WDV1061">
        <v>1482842.01</v>
      </c>
      <c r="WDX1061">
        <v>1811823.14</v>
      </c>
      <c r="WDZ1061">
        <v>-328981.13</v>
      </c>
      <c r="WEB1061">
        <v>0.81842999999999999</v>
      </c>
      <c r="WEE1061" t="s">
        <v>199</v>
      </c>
      <c r="WEL1061">
        <v>1482842.01</v>
      </c>
      <c r="WEN1061">
        <v>1811823.14</v>
      </c>
      <c r="WEP1061">
        <v>-328981.13</v>
      </c>
      <c r="WER1061">
        <v>0.81842999999999999</v>
      </c>
      <c r="WEU1061" t="s">
        <v>199</v>
      </c>
      <c r="WFB1061">
        <v>1482842.01</v>
      </c>
      <c r="WFD1061">
        <v>1811823.14</v>
      </c>
      <c r="WFF1061">
        <v>-328981.13</v>
      </c>
      <c r="WFH1061">
        <v>0.81842999999999999</v>
      </c>
      <c r="WFK1061" t="s">
        <v>199</v>
      </c>
      <c r="WFR1061">
        <v>1482842.01</v>
      </c>
      <c r="WFT1061">
        <v>1811823.14</v>
      </c>
      <c r="WFV1061">
        <v>-328981.13</v>
      </c>
      <c r="WFX1061">
        <v>0.81842999999999999</v>
      </c>
      <c r="WGA1061" t="s">
        <v>199</v>
      </c>
      <c r="WGH1061">
        <v>1482842.01</v>
      </c>
      <c r="WGJ1061">
        <v>1811823.14</v>
      </c>
      <c r="WGL1061">
        <v>-328981.13</v>
      </c>
      <c r="WGN1061">
        <v>0.81842999999999999</v>
      </c>
      <c r="WGQ1061" t="s">
        <v>199</v>
      </c>
      <c r="WGX1061">
        <v>1482842.01</v>
      </c>
      <c r="WGZ1061">
        <v>1811823.14</v>
      </c>
      <c r="WHB1061">
        <v>-328981.13</v>
      </c>
      <c r="WHD1061">
        <v>0.81842999999999999</v>
      </c>
      <c r="WHG1061" t="s">
        <v>199</v>
      </c>
      <c r="WHN1061">
        <v>1482842.01</v>
      </c>
      <c r="WHP1061">
        <v>1811823.14</v>
      </c>
      <c r="WHR1061">
        <v>-328981.13</v>
      </c>
      <c r="WHT1061">
        <v>0.81842999999999999</v>
      </c>
      <c r="WHW1061" t="s">
        <v>199</v>
      </c>
      <c r="WID1061">
        <v>1482842.01</v>
      </c>
      <c r="WIF1061">
        <v>1811823.14</v>
      </c>
      <c r="WIH1061">
        <v>-328981.13</v>
      </c>
      <c r="WIJ1061">
        <v>0.81842999999999999</v>
      </c>
      <c r="WIM1061" t="s">
        <v>199</v>
      </c>
      <c r="WIT1061">
        <v>1482842.01</v>
      </c>
      <c r="WIV1061">
        <v>1811823.14</v>
      </c>
      <c r="WIX1061">
        <v>-328981.13</v>
      </c>
      <c r="WIZ1061">
        <v>0.81842999999999999</v>
      </c>
      <c r="WJC1061" t="s">
        <v>199</v>
      </c>
      <c r="WJJ1061">
        <v>1482842.01</v>
      </c>
      <c r="WJL1061">
        <v>1811823.14</v>
      </c>
      <c r="WJN1061">
        <v>-328981.13</v>
      </c>
      <c r="WJP1061">
        <v>0.81842999999999999</v>
      </c>
      <c r="WJS1061" t="s">
        <v>199</v>
      </c>
      <c r="WJZ1061">
        <v>1482842.01</v>
      </c>
      <c r="WKB1061">
        <v>1811823.14</v>
      </c>
      <c r="WKD1061">
        <v>-328981.13</v>
      </c>
      <c r="WKF1061">
        <v>0.81842999999999999</v>
      </c>
      <c r="WKI1061" t="s">
        <v>199</v>
      </c>
      <c r="WKP1061">
        <v>1482842.01</v>
      </c>
      <c r="WKR1061">
        <v>1811823.14</v>
      </c>
      <c r="WKT1061">
        <v>-328981.13</v>
      </c>
      <c r="WKV1061">
        <v>0.81842999999999999</v>
      </c>
      <c r="WKY1061" t="s">
        <v>199</v>
      </c>
      <c r="WLF1061">
        <v>1482842.01</v>
      </c>
      <c r="WLH1061">
        <v>1811823.14</v>
      </c>
      <c r="WLJ1061">
        <v>-328981.13</v>
      </c>
      <c r="WLL1061">
        <v>0.81842999999999999</v>
      </c>
      <c r="WLO1061" t="s">
        <v>199</v>
      </c>
      <c r="WLV1061">
        <v>1482842.01</v>
      </c>
      <c r="WLX1061">
        <v>1811823.14</v>
      </c>
      <c r="WLZ1061">
        <v>-328981.13</v>
      </c>
      <c r="WMB1061">
        <v>0.81842999999999999</v>
      </c>
      <c r="WME1061" t="s">
        <v>199</v>
      </c>
      <c r="WML1061">
        <v>1482842.01</v>
      </c>
      <c r="WMN1061">
        <v>1811823.14</v>
      </c>
      <c r="WMP1061">
        <v>-328981.13</v>
      </c>
      <c r="WMR1061">
        <v>0.81842999999999999</v>
      </c>
      <c r="WMU1061" t="s">
        <v>199</v>
      </c>
      <c r="WNB1061">
        <v>1482842.01</v>
      </c>
      <c r="WND1061">
        <v>1811823.14</v>
      </c>
      <c r="WNF1061">
        <v>-328981.13</v>
      </c>
      <c r="WNH1061">
        <v>0.81842999999999999</v>
      </c>
      <c r="WNK1061" t="s">
        <v>199</v>
      </c>
      <c r="WNR1061">
        <v>1482842.01</v>
      </c>
      <c r="WNT1061">
        <v>1811823.14</v>
      </c>
      <c r="WNV1061">
        <v>-328981.13</v>
      </c>
      <c r="WNX1061">
        <v>0.81842999999999999</v>
      </c>
      <c r="WOA1061" t="s">
        <v>199</v>
      </c>
      <c r="WOH1061">
        <v>1482842.01</v>
      </c>
      <c r="WOJ1061">
        <v>1811823.14</v>
      </c>
      <c r="WOL1061">
        <v>-328981.13</v>
      </c>
      <c r="WON1061">
        <v>0.81842999999999999</v>
      </c>
      <c r="WOQ1061" t="s">
        <v>199</v>
      </c>
      <c r="WOX1061">
        <v>1482842.01</v>
      </c>
      <c r="WOZ1061">
        <v>1811823.14</v>
      </c>
      <c r="WPB1061">
        <v>-328981.13</v>
      </c>
      <c r="WPD1061">
        <v>0.81842999999999999</v>
      </c>
      <c r="WPG1061" t="s">
        <v>199</v>
      </c>
      <c r="WPN1061">
        <v>1482842.01</v>
      </c>
      <c r="WPP1061">
        <v>1811823.14</v>
      </c>
      <c r="WPR1061">
        <v>-328981.13</v>
      </c>
      <c r="WPT1061">
        <v>0.81842999999999999</v>
      </c>
      <c r="WPW1061" t="s">
        <v>199</v>
      </c>
      <c r="WQD1061">
        <v>1482842.01</v>
      </c>
      <c r="WQF1061">
        <v>1811823.14</v>
      </c>
      <c r="WQH1061">
        <v>-328981.13</v>
      </c>
      <c r="WQJ1061">
        <v>0.81842999999999999</v>
      </c>
      <c r="WQM1061" t="s">
        <v>199</v>
      </c>
      <c r="WQT1061">
        <v>1482842.01</v>
      </c>
      <c r="WQV1061">
        <v>1811823.14</v>
      </c>
      <c r="WQX1061">
        <v>-328981.13</v>
      </c>
      <c r="WQZ1061">
        <v>0.81842999999999999</v>
      </c>
      <c r="WRC1061" t="s">
        <v>199</v>
      </c>
      <c r="WRJ1061">
        <v>1482842.01</v>
      </c>
      <c r="WRL1061">
        <v>1811823.14</v>
      </c>
      <c r="WRN1061">
        <v>-328981.13</v>
      </c>
      <c r="WRP1061">
        <v>0.81842999999999999</v>
      </c>
      <c r="WRS1061" t="s">
        <v>199</v>
      </c>
      <c r="WRZ1061">
        <v>1482842.01</v>
      </c>
      <c r="WSB1061">
        <v>1811823.14</v>
      </c>
      <c r="WSD1061">
        <v>-328981.13</v>
      </c>
      <c r="WSF1061">
        <v>0.81842999999999999</v>
      </c>
      <c r="WSI1061" t="s">
        <v>199</v>
      </c>
      <c r="WSP1061">
        <v>1482842.01</v>
      </c>
      <c r="WSR1061">
        <v>1811823.14</v>
      </c>
      <c r="WST1061">
        <v>-328981.13</v>
      </c>
      <c r="WSV1061">
        <v>0.81842999999999999</v>
      </c>
      <c r="WSY1061" t="s">
        <v>199</v>
      </c>
      <c r="WTF1061">
        <v>1482842.01</v>
      </c>
      <c r="WTH1061">
        <v>1811823.14</v>
      </c>
      <c r="WTJ1061">
        <v>-328981.13</v>
      </c>
      <c r="WTL1061">
        <v>0.81842999999999999</v>
      </c>
      <c r="WTO1061" t="s">
        <v>199</v>
      </c>
      <c r="WTV1061">
        <v>1482842.01</v>
      </c>
      <c r="WTX1061">
        <v>1811823.14</v>
      </c>
      <c r="WTZ1061">
        <v>-328981.13</v>
      </c>
      <c r="WUB1061">
        <v>0.81842999999999999</v>
      </c>
      <c r="WUE1061" t="s">
        <v>199</v>
      </c>
      <c r="WUL1061">
        <v>1482842.01</v>
      </c>
      <c r="WUN1061">
        <v>1811823.14</v>
      </c>
      <c r="WUP1061">
        <v>-328981.13</v>
      </c>
      <c r="WUR1061">
        <v>0.81842999999999999</v>
      </c>
      <c r="WUU1061" t="s">
        <v>199</v>
      </c>
      <c r="WVB1061">
        <v>1482842.01</v>
      </c>
      <c r="WVD1061">
        <v>1811823.14</v>
      </c>
      <c r="WVF1061">
        <v>-328981.13</v>
      </c>
      <c r="WVH1061">
        <v>0.81842999999999999</v>
      </c>
      <c r="WVK1061" t="s">
        <v>199</v>
      </c>
      <c r="WVR1061">
        <v>1482842.01</v>
      </c>
      <c r="WVT1061">
        <v>1811823.14</v>
      </c>
      <c r="WVV1061">
        <v>-328981.13</v>
      </c>
      <c r="WVX1061">
        <v>0.81842999999999999</v>
      </c>
      <c r="WWA1061" t="s">
        <v>199</v>
      </c>
      <c r="WWH1061">
        <v>1482842.01</v>
      </c>
      <c r="WWJ1061">
        <v>1811823.14</v>
      </c>
      <c r="WWL1061">
        <v>-328981.13</v>
      </c>
      <c r="WWN1061">
        <v>0.81842999999999999</v>
      </c>
      <c r="WWQ1061" t="s">
        <v>199</v>
      </c>
      <c r="WWX1061">
        <v>1482842.01</v>
      </c>
      <c r="WWZ1061">
        <v>1811823.14</v>
      </c>
      <c r="WXB1061">
        <v>-328981.13</v>
      </c>
      <c r="WXD1061">
        <v>0.81842999999999999</v>
      </c>
      <c r="WXG1061" t="s">
        <v>199</v>
      </c>
      <c r="WXN1061">
        <v>1482842.01</v>
      </c>
      <c r="WXP1061">
        <v>1811823.14</v>
      </c>
      <c r="WXR1061">
        <v>-328981.13</v>
      </c>
      <c r="WXT1061">
        <v>0.81842999999999999</v>
      </c>
      <c r="WXW1061" t="s">
        <v>199</v>
      </c>
      <c r="WYD1061">
        <v>1482842.01</v>
      </c>
      <c r="WYF1061">
        <v>1811823.14</v>
      </c>
      <c r="WYH1061">
        <v>-328981.13</v>
      </c>
      <c r="WYJ1061">
        <v>0.81842999999999999</v>
      </c>
      <c r="WYM1061" t="s">
        <v>199</v>
      </c>
      <c r="WYT1061">
        <v>1482842.01</v>
      </c>
      <c r="WYV1061">
        <v>1811823.14</v>
      </c>
      <c r="WYX1061">
        <v>-328981.13</v>
      </c>
      <c r="WYZ1061">
        <v>0.81842999999999999</v>
      </c>
      <c r="WZC1061" t="s">
        <v>199</v>
      </c>
      <c r="WZJ1061">
        <v>1482842.01</v>
      </c>
      <c r="WZL1061">
        <v>1811823.14</v>
      </c>
      <c r="WZN1061">
        <v>-328981.13</v>
      </c>
      <c r="WZP1061">
        <v>0.81842999999999999</v>
      </c>
      <c r="WZS1061" t="s">
        <v>199</v>
      </c>
      <c r="WZZ1061">
        <v>1482842.01</v>
      </c>
      <c r="XAB1061">
        <v>1811823.14</v>
      </c>
      <c r="XAD1061">
        <v>-328981.13</v>
      </c>
      <c r="XAF1061">
        <v>0.81842999999999999</v>
      </c>
      <c r="XAI1061" t="s">
        <v>199</v>
      </c>
      <c r="XAP1061">
        <v>1482842.01</v>
      </c>
      <c r="XAR1061">
        <v>1811823.14</v>
      </c>
      <c r="XAT1061">
        <v>-328981.13</v>
      </c>
      <c r="XAV1061">
        <v>0.81842999999999999</v>
      </c>
      <c r="XAY1061" t="s">
        <v>199</v>
      </c>
      <c r="XBF1061">
        <v>1482842.01</v>
      </c>
      <c r="XBH1061">
        <v>1811823.14</v>
      </c>
      <c r="XBJ1061">
        <v>-328981.13</v>
      </c>
      <c r="XBL1061">
        <v>0.81842999999999999</v>
      </c>
      <c r="XBO1061" t="s">
        <v>199</v>
      </c>
      <c r="XBV1061">
        <v>1482842.01</v>
      </c>
      <c r="XBX1061">
        <v>1811823.14</v>
      </c>
      <c r="XBZ1061">
        <v>-328981.13</v>
      </c>
      <c r="XCB1061">
        <v>0.81842999999999999</v>
      </c>
      <c r="XCE1061" t="s">
        <v>199</v>
      </c>
      <c r="XCL1061">
        <v>1482842.01</v>
      </c>
      <c r="XCN1061">
        <v>1811823.14</v>
      </c>
      <c r="XCP1061">
        <v>-328981.13</v>
      </c>
      <c r="XCR1061">
        <v>0.81842999999999999</v>
      </c>
      <c r="XCU1061" t="s">
        <v>199</v>
      </c>
      <c r="XDB1061">
        <v>1482842.01</v>
      </c>
      <c r="XDD1061">
        <v>1811823.14</v>
      </c>
      <c r="XDF1061">
        <v>-328981.13</v>
      </c>
      <c r="XDH1061">
        <v>0.81842999999999999</v>
      </c>
      <c r="XDK1061" t="s">
        <v>199</v>
      </c>
      <c r="XDR1061">
        <v>1482842.01</v>
      </c>
      <c r="XDT1061">
        <v>1811823.14</v>
      </c>
      <c r="XDV1061">
        <v>-328981.13</v>
      </c>
      <c r="XDX1061">
        <v>0.81842999999999999</v>
      </c>
      <c r="XEA1061" t="s">
        <v>199</v>
      </c>
      <c r="XEH1061">
        <v>1482842.01</v>
      </c>
      <c r="XEJ1061">
        <v>1811823.14</v>
      </c>
      <c r="XEL1061">
        <v>-328981.13</v>
      </c>
      <c r="XEN1061">
        <v>0.81842999999999999</v>
      </c>
      <c r="XEQ1061" t="s">
        <v>199</v>
      </c>
      <c r="XEX1061">
        <v>1482842.01</v>
      </c>
      <c r="XEZ1061">
        <v>1811823.14</v>
      </c>
      <c r="XFB1061">
        <v>-328981.13</v>
      </c>
      <c r="XFD1061">
        <v>0.81842999999999999</v>
      </c>
    </row>
    <row r="1062" spans="2:1024 1027:2048 2051:3072 3075:4096 4099:5120 5123:6144 6147:7168 7171:8192 8195:9216 9219:10240 10243:11264 11267:12288 12291:13312 13315:14336 14339:15360 15363:16384" x14ac:dyDescent="0.3">
      <c r="B1062" s="21"/>
      <c r="C1062" s="21"/>
      <c r="D1062" s="21"/>
      <c r="E1062" s="21"/>
      <c r="F1062" s="21"/>
      <c r="G1062" s="21"/>
      <c r="H1062" s="21"/>
      <c r="I1062" s="21"/>
    </row>
    <row r="1063" spans="2:1024 1027:2048 2051:3072 3075:4096 4099:5120 5123:6144 6147:7168 7171:8192 8195:9216 9219:10240 10243:11264 11267:12288 12291:13312 13315:14336 14339:15360 15363:16384" x14ac:dyDescent="0.3">
      <c r="B1063" s="21"/>
      <c r="C1063" s="21"/>
      <c r="D1063" s="21"/>
      <c r="E1063" s="21"/>
      <c r="F1063" s="21"/>
      <c r="G1063" s="21"/>
      <c r="H1063" s="21"/>
      <c r="I1063" s="21"/>
      <c r="J1063" s="22"/>
    </row>
    <row r="1064" spans="2:1024 1027:2048 2051:3072 3075:4096 4099:5120 5123:6144 6147:7168 7171:8192 8195:9216 9219:10240 10243:11264 11267:12288 12291:13312 13315:14336 14339:15360 15363:16384" x14ac:dyDescent="0.3">
      <c r="B1064" s="21"/>
      <c r="C1064" s="21"/>
      <c r="D1064" s="21"/>
      <c r="E1064" s="21"/>
      <c r="F1064" s="21"/>
      <c r="G1064" s="21"/>
      <c r="H1064" s="21"/>
      <c r="I1064" s="21"/>
    </row>
    <row r="1065" spans="2:1024 1027:2048 2051:3072 3075:4096 4099:5120 5123:6144 6147:7168 7171:8192 8195:9216 9219:10240 10243:11264 11267:12288 12291:13312 13315:14336 14339:15360 15363:16384" x14ac:dyDescent="0.3">
      <c r="B1065" s="21"/>
      <c r="C1065" s="21"/>
      <c r="D1065" s="21"/>
      <c r="E1065" s="21"/>
      <c r="F1065" s="21"/>
      <c r="G1065" s="21"/>
      <c r="H1065" s="21"/>
      <c r="I1065" s="21"/>
    </row>
    <row r="1066" spans="2:1024 1027:2048 2051:3072 3075:4096 4099:5120 5123:6144 6147:7168 7171:8192 8195:9216 9219:10240 10243:11264 11267:12288 12291:13312 13315:14336 14339:15360 15363:16384" x14ac:dyDescent="0.3">
      <c r="B1066" s="21"/>
      <c r="C1066" s="21"/>
      <c r="D1066" s="21"/>
      <c r="E1066" s="21"/>
      <c r="F1066" s="21"/>
      <c r="G1066" s="21"/>
      <c r="H1066" s="21"/>
      <c r="I1066" s="21"/>
    </row>
    <row r="1067" spans="2:1024 1027:2048 2051:3072 3075:4096 4099:5120 5123:6144 6147:7168 7171:8192 8195:9216 9219:10240 10243:11264 11267:12288 12291:13312 13315:14336 14339:15360 15363:16384" x14ac:dyDescent="0.3">
      <c r="B1067" s="21"/>
      <c r="C1067" s="21"/>
      <c r="D1067" s="21"/>
      <c r="E1067" s="21"/>
      <c r="F1067" s="21"/>
      <c r="G1067" s="21"/>
      <c r="H1067" s="21"/>
      <c r="I1067" s="21"/>
      <c r="Z1067">
        <v>1483056.48</v>
      </c>
      <c r="AB1067">
        <v>1458282</v>
      </c>
      <c r="AD1067">
        <v>24774.48</v>
      </c>
      <c r="AF1067">
        <v>1.0169900000000001</v>
      </c>
      <c r="AJ1067" t="s">
        <v>944</v>
      </c>
      <c r="AP1067">
        <v>1483056.48</v>
      </c>
      <c r="AR1067">
        <v>1458282</v>
      </c>
      <c r="AT1067">
        <v>24774.48</v>
      </c>
      <c r="AV1067">
        <v>1.0169900000000001</v>
      </c>
      <c r="AZ1067" t="s">
        <v>944</v>
      </c>
      <c r="BF1067">
        <v>1483056.48</v>
      </c>
      <c r="BH1067">
        <v>1458282</v>
      </c>
      <c r="BJ1067">
        <v>24774.48</v>
      </c>
      <c r="BL1067">
        <v>1.0169900000000001</v>
      </c>
      <c r="BP1067" t="s">
        <v>944</v>
      </c>
      <c r="BV1067">
        <v>1483056.48</v>
      </c>
      <c r="BX1067">
        <v>1458282</v>
      </c>
      <c r="BZ1067">
        <v>24774.48</v>
      </c>
      <c r="CB1067">
        <v>1.0169900000000001</v>
      </c>
      <c r="CF1067" t="s">
        <v>944</v>
      </c>
      <c r="CL1067">
        <v>1483056.48</v>
      </c>
      <c r="CN1067">
        <v>1458282</v>
      </c>
      <c r="CP1067">
        <v>24774.48</v>
      </c>
      <c r="CR1067">
        <v>1.0169900000000001</v>
      </c>
      <c r="CV1067" t="s">
        <v>944</v>
      </c>
      <c r="DB1067">
        <v>1483056.48</v>
      </c>
      <c r="DD1067">
        <v>1458282</v>
      </c>
      <c r="DF1067">
        <v>24774.48</v>
      </c>
      <c r="DH1067">
        <v>1.0169900000000001</v>
      </c>
      <c r="DL1067" t="s">
        <v>944</v>
      </c>
      <c r="DR1067">
        <v>1483056.48</v>
      </c>
      <c r="DT1067">
        <v>1458282</v>
      </c>
      <c r="DV1067">
        <v>24774.48</v>
      </c>
      <c r="DX1067">
        <v>1.0169900000000001</v>
      </c>
      <c r="EB1067" t="s">
        <v>944</v>
      </c>
      <c r="EH1067">
        <v>1483056.48</v>
      </c>
      <c r="EJ1067">
        <v>1458282</v>
      </c>
      <c r="EL1067">
        <v>24774.48</v>
      </c>
      <c r="EN1067">
        <v>1.0169900000000001</v>
      </c>
      <c r="ER1067" t="s">
        <v>944</v>
      </c>
      <c r="EX1067">
        <v>1483056.48</v>
      </c>
      <c r="EZ1067">
        <v>1458282</v>
      </c>
      <c r="FB1067">
        <v>24774.48</v>
      </c>
      <c r="FD1067">
        <v>1.0169900000000001</v>
      </c>
      <c r="FH1067" t="s">
        <v>944</v>
      </c>
      <c r="FN1067">
        <v>1483056.48</v>
      </c>
      <c r="FP1067">
        <v>1458282</v>
      </c>
      <c r="FR1067">
        <v>24774.48</v>
      </c>
      <c r="FT1067">
        <v>1.0169900000000001</v>
      </c>
      <c r="FX1067" t="s">
        <v>944</v>
      </c>
      <c r="GD1067">
        <v>1483056.48</v>
      </c>
      <c r="GF1067">
        <v>1458282</v>
      </c>
      <c r="GH1067">
        <v>24774.48</v>
      </c>
      <c r="GJ1067">
        <v>1.0169900000000001</v>
      </c>
      <c r="GN1067" t="s">
        <v>944</v>
      </c>
      <c r="GT1067">
        <v>1483056.48</v>
      </c>
      <c r="GV1067">
        <v>1458282</v>
      </c>
      <c r="GX1067">
        <v>24774.48</v>
      </c>
      <c r="GZ1067">
        <v>1.0169900000000001</v>
      </c>
      <c r="HD1067" t="s">
        <v>944</v>
      </c>
      <c r="HJ1067">
        <v>1483056.48</v>
      </c>
      <c r="HL1067">
        <v>1458282</v>
      </c>
      <c r="HN1067">
        <v>24774.48</v>
      </c>
      <c r="HP1067">
        <v>1.0169900000000001</v>
      </c>
      <c r="HT1067" t="s">
        <v>944</v>
      </c>
      <c r="HZ1067">
        <v>1483056.48</v>
      </c>
      <c r="IB1067">
        <v>1458282</v>
      </c>
      <c r="ID1067">
        <v>24774.48</v>
      </c>
      <c r="IF1067">
        <v>1.0169900000000001</v>
      </c>
      <c r="IJ1067" t="s">
        <v>944</v>
      </c>
      <c r="IP1067">
        <v>1483056.48</v>
      </c>
      <c r="IR1067">
        <v>1458282</v>
      </c>
      <c r="IT1067">
        <v>24774.48</v>
      </c>
      <c r="IV1067">
        <v>1.0169900000000001</v>
      </c>
      <c r="IZ1067" t="s">
        <v>944</v>
      </c>
      <c r="JF1067">
        <v>1483056.48</v>
      </c>
      <c r="JH1067">
        <v>1458282</v>
      </c>
      <c r="JJ1067">
        <v>24774.48</v>
      </c>
      <c r="JL1067">
        <v>1.0169900000000001</v>
      </c>
      <c r="JP1067" t="s">
        <v>944</v>
      </c>
      <c r="JV1067">
        <v>1483056.48</v>
      </c>
      <c r="JX1067">
        <v>1458282</v>
      </c>
      <c r="JZ1067">
        <v>24774.48</v>
      </c>
      <c r="KB1067">
        <v>1.0169900000000001</v>
      </c>
      <c r="KF1067" t="s">
        <v>944</v>
      </c>
      <c r="KL1067">
        <v>1483056.48</v>
      </c>
      <c r="KN1067">
        <v>1458282</v>
      </c>
      <c r="KP1067">
        <v>24774.48</v>
      </c>
      <c r="KR1067">
        <v>1.0169900000000001</v>
      </c>
      <c r="KV1067" t="s">
        <v>944</v>
      </c>
      <c r="LB1067">
        <v>1483056.48</v>
      </c>
      <c r="LD1067">
        <v>1458282</v>
      </c>
      <c r="LF1067">
        <v>24774.48</v>
      </c>
      <c r="LH1067">
        <v>1.0169900000000001</v>
      </c>
      <c r="LL1067" t="s">
        <v>944</v>
      </c>
      <c r="LR1067">
        <v>1483056.48</v>
      </c>
      <c r="LT1067">
        <v>1458282</v>
      </c>
      <c r="LV1067">
        <v>24774.48</v>
      </c>
      <c r="LX1067">
        <v>1.0169900000000001</v>
      </c>
      <c r="MB1067" t="s">
        <v>944</v>
      </c>
      <c r="MH1067">
        <v>1483056.48</v>
      </c>
      <c r="MJ1067">
        <v>1458282</v>
      </c>
      <c r="ML1067">
        <v>24774.48</v>
      </c>
      <c r="MN1067">
        <v>1.0169900000000001</v>
      </c>
      <c r="MR1067" t="s">
        <v>944</v>
      </c>
      <c r="MX1067">
        <v>1483056.48</v>
      </c>
      <c r="MZ1067">
        <v>1458282</v>
      </c>
      <c r="NB1067">
        <v>24774.48</v>
      </c>
      <c r="ND1067">
        <v>1.0169900000000001</v>
      </c>
      <c r="NH1067" t="s">
        <v>944</v>
      </c>
      <c r="NN1067">
        <v>1483056.48</v>
      </c>
      <c r="NP1067">
        <v>1458282</v>
      </c>
      <c r="NR1067">
        <v>24774.48</v>
      </c>
      <c r="NT1067">
        <v>1.0169900000000001</v>
      </c>
      <c r="NX1067" t="s">
        <v>944</v>
      </c>
      <c r="OD1067">
        <v>1483056.48</v>
      </c>
      <c r="OF1067">
        <v>1458282</v>
      </c>
      <c r="OH1067">
        <v>24774.48</v>
      </c>
      <c r="OJ1067">
        <v>1.0169900000000001</v>
      </c>
      <c r="ON1067" t="s">
        <v>944</v>
      </c>
      <c r="OT1067">
        <v>1483056.48</v>
      </c>
      <c r="OV1067">
        <v>1458282</v>
      </c>
      <c r="OX1067">
        <v>24774.48</v>
      </c>
      <c r="OZ1067">
        <v>1.0169900000000001</v>
      </c>
      <c r="PD1067" t="s">
        <v>944</v>
      </c>
      <c r="PJ1067">
        <v>1483056.48</v>
      </c>
      <c r="PL1067">
        <v>1458282</v>
      </c>
      <c r="PN1067">
        <v>24774.48</v>
      </c>
      <c r="PP1067">
        <v>1.0169900000000001</v>
      </c>
      <c r="PT1067" t="s">
        <v>944</v>
      </c>
      <c r="PZ1067">
        <v>1483056.48</v>
      </c>
      <c r="QB1067">
        <v>1458282</v>
      </c>
      <c r="QD1067">
        <v>24774.48</v>
      </c>
      <c r="QF1067">
        <v>1.0169900000000001</v>
      </c>
      <c r="QJ1067" t="s">
        <v>944</v>
      </c>
      <c r="QP1067">
        <v>1483056.48</v>
      </c>
      <c r="QR1067">
        <v>1458282</v>
      </c>
      <c r="QT1067">
        <v>24774.48</v>
      </c>
      <c r="QV1067">
        <v>1.0169900000000001</v>
      </c>
      <c r="QZ1067" t="s">
        <v>944</v>
      </c>
      <c r="RF1067">
        <v>1483056.48</v>
      </c>
      <c r="RH1067">
        <v>1458282</v>
      </c>
      <c r="RJ1067">
        <v>24774.48</v>
      </c>
      <c r="RL1067">
        <v>1.0169900000000001</v>
      </c>
      <c r="RP1067" t="s">
        <v>944</v>
      </c>
      <c r="RV1067">
        <v>1483056.48</v>
      </c>
      <c r="RX1067">
        <v>1458282</v>
      </c>
      <c r="RZ1067">
        <v>24774.48</v>
      </c>
      <c r="SB1067">
        <v>1.0169900000000001</v>
      </c>
      <c r="SF1067" t="s">
        <v>944</v>
      </c>
      <c r="SL1067">
        <v>1483056.48</v>
      </c>
      <c r="SN1067">
        <v>1458282</v>
      </c>
      <c r="SP1067">
        <v>24774.48</v>
      </c>
      <c r="SR1067">
        <v>1.0169900000000001</v>
      </c>
      <c r="SV1067" t="s">
        <v>944</v>
      </c>
      <c r="TB1067">
        <v>1483056.48</v>
      </c>
      <c r="TD1067">
        <v>1458282</v>
      </c>
      <c r="TF1067">
        <v>24774.48</v>
      </c>
      <c r="TH1067">
        <v>1.0169900000000001</v>
      </c>
      <c r="TL1067" t="s">
        <v>944</v>
      </c>
      <c r="TR1067">
        <v>1483056.48</v>
      </c>
      <c r="TT1067">
        <v>1458282</v>
      </c>
      <c r="TV1067">
        <v>24774.48</v>
      </c>
      <c r="TX1067">
        <v>1.0169900000000001</v>
      </c>
      <c r="UB1067" t="s">
        <v>944</v>
      </c>
      <c r="UH1067">
        <v>1483056.48</v>
      </c>
      <c r="UJ1067">
        <v>1458282</v>
      </c>
      <c r="UL1067">
        <v>24774.48</v>
      </c>
      <c r="UN1067">
        <v>1.0169900000000001</v>
      </c>
      <c r="UR1067" t="s">
        <v>944</v>
      </c>
      <c r="UX1067">
        <v>1483056.48</v>
      </c>
      <c r="UZ1067">
        <v>1458282</v>
      </c>
      <c r="VB1067">
        <v>24774.48</v>
      </c>
      <c r="VD1067">
        <v>1.0169900000000001</v>
      </c>
      <c r="VH1067" t="s">
        <v>944</v>
      </c>
      <c r="VN1067">
        <v>1483056.48</v>
      </c>
      <c r="VP1067">
        <v>1458282</v>
      </c>
      <c r="VR1067">
        <v>24774.48</v>
      </c>
      <c r="VT1067">
        <v>1.0169900000000001</v>
      </c>
      <c r="VX1067" t="s">
        <v>944</v>
      </c>
      <c r="WD1067">
        <v>1483056.48</v>
      </c>
      <c r="WF1067">
        <v>1458282</v>
      </c>
      <c r="WH1067">
        <v>24774.48</v>
      </c>
      <c r="WJ1067">
        <v>1.0169900000000001</v>
      </c>
      <c r="WN1067" t="s">
        <v>944</v>
      </c>
      <c r="WT1067">
        <v>1483056.48</v>
      </c>
      <c r="WV1067">
        <v>1458282</v>
      </c>
      <c r="WX1067">
        <v>24774.48</v>
      </c>
      <c r="WZ1067">
        <v>1.0169900000000001</v>
      </c>
      <c r="XD1067" t="s">
        <v>944</v>
      </c>
      <c r="XJ1067">
        <v>1483056.48</v>
      </c>
      <c r="XL1067">
        <v>1458282</v>
      </c>
      <c r="XN1067">
        <v>24774.48</v>
      </c>
      <c r="XP1067">
        <v>1.0169900000000001</v>
      </c>
      <c r="XT1067" t="s">
        <v>944</v>
      </c>
      <c r="XZ1067">
        <v>1483056.48</v>
      </c>
      <c r="YB1067">
        <v>1458282</v>
      </c>
      <c r="YD1067">
        <v>24774.48</v>
      </c>
      <c r="YF1067">
        <v>1.0169900000000001</v>
      </c>
      <c r="YJ1067" t="s">
        <v>944</v>
      </c>
      <c r="YP1067">
        <v>1483056.48</v>
      </c>
      <c r="YR1067">
        <v>1458282</v>
      </c>
      <c r="YT1067">
        <v>24774.48</v>
      </c>
      <c r="YV1067">
        <v>1.0169900000000001</v>
      </c>
      <c r="YZ1067" t="s">
        <v>944</v>
      </c>
      <c r="ZF1067">
        <v>1483056.48</v>
      </c>
      <c r="ZH1067">
        <v>1458282</v>
      </c>
      <c r="ZJ1067">
        <v>24774.48</v>
      </c>
      <c r="ZL1067">
        <v>1.0169900000000001</v>
      </c>
      <c r="ZP1067" t="s">
        <v>944</v>
      </c>
      <c r="ZV1067">
        <v>1483056.48</v>
      </c>
      <c r="ZX1067">
        <v>1458282</v>
      </c>
      <c r="ZZ1067">
        <v>24774.48</v>
      </c>
      <c r="AAB1067">
        <v>1.0169900000000001</v>
      </c>
      <c r="AAF1067" t="s">
        <v>944</v>
      </c>
      <c r="AAL1067">
        <v>1483056.48</v>
      </c>
      <c r="AAN1067">
        <v>1458282</v>
      </c>
      <c r="AAP1067">
        <v>24774.48</v>
      </c>
      <c r="AAR1067">
        <v>1.0169900000000001</v>
      </c>
      <c r="AAV1067" t="s">
        <v>944</v>
      </c>
      <c r="ABB1067">
        <v>1483056.48</v>
      </c>
      <c r="ABD1067">
        <v>1458282</v>
      </c>
      <c r="ABF1067">
        <v>24774.48</v>
      </c>
      <c r="ABH1067">
        <v>1.0169900000000001</v>
      </c>
      <c r="ABL1067" t="s">
        <v>944</v>
      </c>
      <c r="ABR1067">
        <v>1483056.48</v>
      </c>
      <c r="ABT1067">
        <v>1458282</v>
      </c>
      <c r="ABV1067">
        <v>24774.48</v>
      </c>
      <c r="ABX1067">
        <v>1.0169900000000001</v>
      </c>
      <c r="ACB1067" t="s">
        <v>944</v>
      </c>
      <c r="ACH1067">
        <v>1483056.48</v>
      </c>
      <c r="ACJ1067">
        <v>1458282</v>
      </c>
      <c r="ACL1067">
        <v>24774.48</v>
      </c>
      <c r="ACN1067">
        <v>1.0169900000000001</v>
      </c>
      <c r="ACR1067" t="s">
        <v>944</v>
      </c>
      <c r="ACX1067">
        <v>1483056.48</v>
      </c>
      <c r="ACZ1067">
        <v>1458282</v>
      </c>
      <c r="ADB1067">
        <v>24774.48</v>
      </c>
      <c r="ADD1067">
        <v>1.0169900000000001</v>
      </c>
      <c r="ADH1067" t="s">
        <v>944</v>
      </c>
      <c r="ADN1067">
        <v>1483056.48</v>
      </c>
      <c r="ADP1067">
        <v>1458282</v>
      </c>
      <c r="ADR1067">
        <v>24774.48</v>
      </c>
      <c r="ADT1067">
        <v>1.0169900000000001</v>
      </c>
      <c r="ADX1067" t="s">
        <v>944</v>
      </c>
      <c r="AED1067">
        <v>1483056.48</v>
      </c>
      <c r="AEF1067">
        <v>1458282</v>
      </c>
      <c r="AEH1067">
        <v>24774.48</v>
      </c>
      <c r="AEJ1067">
        <v>1.0169900000000001</v>
      </c>
      <c r="AEN1067" t="s">
        <v>944</v>
      </c>
      <c r="AET1067">
        <v>1483056.48</v>
      </c>
      <c r="AEV1067">
        <v>1458282</v>
      </c>
      <c r="AEX1067">
        <v>24774.48</v>
      </c>
      <c r="AEZ1067">
        <v>1.0169900000000001</v>
      </c>
      <c r="AFD1067" t="s">
        <v>944</v>
      </c>
      <c r="AFJ1067">
        <v>1483056.48</v>
      </c>
      <c r="AFL1067">
        <v>1458282</v>
      </c>
      <c r="AFN1067">
        <v>24774.48</v>
      </c>
      <c r="AFP1067">
        <v>1.0169900000000001</v>
      </c>
      <c r="AFT1067" t="s">
        <v>944</v>
      </c>
      <c r="AFZ1067">
        <v>1483056.48</v>
      </c>
      <c r="AGB1067">
        <v>1458282</v>
      </c>
      <c r="AGD1067">
        <v>24774.48</v>
      </c>
      <c r="AGF1067">
        <v>1.0169900000000001</v>
      </c>
      <c r="AGJ1067" t="s">
        <v>944</v>
      </c>
      <c r="AGP1067">
        <v>1483056.48</v>
      </c>
      <c r="AGR1067">
        <v>1458282</v>
      </c>
      <c r="AGT1067">
        <v>24774.48</v>
      </c>
      <c r="AGV1067">
        <v>1.0169900000000001</v>
      </c>
      <c r="AGZ1067" t="s">
        <v>944</v>
      </c>
      <c r="AHF1067">
        <v>1483056.48</v>
      </c>
      <c r="AHH1067">
        <v>1458282</v>
      </c>
      <c r="AHJ1067">
        <v>24774.48</v>
      </c>
      <c r="AHL1067">
        <v>1.0169900000000001</v>
      </c>
      <c r="AHP1067" t="s">
        <v>944</v>
      </c>
      <c r="AHV1067">
        <v>1483056.48</v>
      </c>
      <c r="AHX1067">
        <v>1458282</v>
      </c>
      <c r="AHZ1067">
        <v>24774.48</v>
      </c>
      <c r="AIB1067">
        <v>1.0169900000000001</v>
      </c>
      <c r="AIF1067" t="s">
        <v>944</v>
      </c>
      <c r="AIL1067">
        <v>1483056.48</v>
      </c>
      <c r="AIN1067">
        <v>1458282</v>
      </c>
      <c r="AIP1067">
        <v>24774.48</v>
      </c>
      <c r="AIR1067">
        <v>1.0169900000000001</v>
      </c>
      <c r="AIV1067" t="s">
        <v>944</v>
      </c>
      <c r="AJB1067">
        <v>1483056.48</v>
      </c>
      <c r="AJD1067">
        <v>1458282</v>
      </c>
      <c r="AJF1067">
        <v>24774.48</v>
      </c>
      <c r="AJH1067">
        <v>1.0169900000000001</v>
      </c>
      <c r="AJL1067" t="s">
        <v>944</v>
      </c>
      <c r="AJR1067">
        <v>1483056.48</v>
      </c>
      <c r="AJT1067">
        <v>1458282</v>
      </c>
      <c r="AJV1067">
        <v>24774.48</v>
      </c>
      <c r="AJX1067">
        <v>1.0169900000000001</v>
      </c>
      <c r="AKB1067" t="s">
        <v>944</v>
      </c>
      <c r="AKH1067">
        <v>1483056.48</v>
      </c>
      <c r="AKJ1067">
        <v>1458282</v>
      </c>
      <c r="AKL1067">
        <v>24774.48</v>
      </c>
      <c r="AKN1067">
        <v>1.0169900000000001</v>
      </c>
      <c r="AKR1067" t="s">
        <v>944</v>
      </c>
      <c r="AKX1067">
        <v>1483056.48</v>
      </c>
      <c r="AKZ1067">
        <v>1458282</v>
      </c>
      <c r="ALB1067">
        <v>24774.48</v>
      </c>
      <c r="ALD1067">
        <v>1.0169900000000001</v>
      </c>
      <c r="ALH1067" t="s">
        <v>944</v>
      </c>
      <c r="ALN1067">
        <v>1483056.48</v>
      </c>
      <c r="ALP1067">
        <v>1458282</v>
      </c>
      <c r="ALR1067">
        <v>24774.48</v>
      </c>
      <c r="ALT1067">
        <v>1.0169900000000001</v>
      </c>
      <c r="ALX1067" t="s">
        <v>944</v>
      </c>
      <c r="AMD1067">
        <v>1483056.48</v>
      </c>
      <c r="AMF1067">
        <v>1458282</v>
      </c>
      <c r="AMH1067">
        <v>24774.48</v>
      </c>
      <c r="AMJ1067">
        <v>1.0169900000000001</v>
      </c>
      <c r="AMN1067" t="s">
        <v>944</v>
      </c>
      <c r="AMT1067">
        <v>1483056.48</v>
      </c>
      <c r="AMV1067">
        <v>1458282</v>
      </c>
      <c r="AMX1067">
        <v>24774.48</v>
      </c>
      <c r="AMZ1067">
        <v>1.0169900000000001</v>
      </c>
      <c r="AND1067" t="s">
        <v>944</v>
      </c>
      <c r="ANJ1067">
        <v>1483056.48</v>
      </c>
      <c r="ANL1067">
        <v>1458282</v>
      </c>
      <c r="ANN1067">
        <v>24774.48</v>
      </c>
      <c r="ANP1067">
        <v>1.0169900000000001</v>
      </c>
      <c r="ANT1067" t="s">
        <v>944</v>
      </c>
      <c r="ANZ1067">
        <v>1483056.48</v>
      </c>
      <c r="AOB1067">
        <v>1458282</v>
      </c>
      <c r="AOD1067">
        <v>24774.48</v>
      </c>
      <c r="AOF1067">
        <v>1.0169900000000001</v>
      </c>
      <c r="AOJ1067" t="s">
        <v>944</v>
      </c>
      <c r="AOP1067">
        <v>1483056.48</v>
      </c>
      <c r="AOR1067">
        <v>1458282</v>
      </c>
      <c r="AOT1067">
        <v>24774.48</v>
      </c>
      <c r="AOV1067">
        <v>1.0169900000000001</v>
      </c>
      <c r="AOZ1067" t="s">
        <v>944</v>
      </c>
      <c r="APF1067">
        <v>1483056.48</v>
      </c>
      <c r="APH1067">
        <v>1458282</v>
      </c>
      <c r="APJ1067">
        <v>24774.48</v>
      </c>
      <c r="APL1067">
        <v>1.0169900000000001</v>
      </c>
      <c r="APP1067" t="s">
        <v>944</v>
      </c>
      <c r="APV1067">
        <v>1483056.48</v>
      </c>
      <c r="APX1067">
        <v>1458282</v>
      </c>
      <c r="APZ1067">
        <v>24774.48</v>
      </c>
      <c r="AQB1067">
        <v>1.0169900000000001</v>
      </c>
      <c r="AQF1067" t="s">
        <v>944</v>
      </c>
      <c r="AQL1067">
        <v>1483056.48</v>
      </c>
      <c r="AQN1067">
        <v>1458282</v>
      </c>
      <c r="AQP1067">
        <v>24774.48</v>
      </c>
      <c r="AQR1067">
        <v>1.0169900000000001</v>
      </c>
      <c r="AQV1067" t="s">
        <v>944</v>
      </c>
      <c r="ARB1067">
        <v>1483056.48</v>
      </c>
      <c r="ARD1067">
        <v>1458282</v>
      </c>
      <c r="ARF1067">
        <v>24774.48</v>
      </c>
      <c r="ARH1067">
        <v>1.0169900000000001</v>
      </c>
      <c r="ARL1067" t="s">
        <v>944</v>
      </c>
      <c r="ARR1067">
        <v>1483056.48</v>
      </c>
      <c r="ART1067">
        <v>1458282</v>
      </c>
      <c r="ARV1067">
        <v>24774.48</v>
      </c>
      <c r="ARX1067">
        <v>1.0169900000000001</v>
      </c>
      <c r="ASB1067" t="s">
        <v>944</v>
      </c>
      <c r="ASH1067">
        <v>1483056.48</v>
      </c>
      <c r="ASJ1067">
        <v>1458282</v>
      </c>
      <c r="ASL1067">
        <v>24774.48</v>
      </c>
      <c r="ASN1067">
        <v>1.0169900000000001</v>
      </c>
      <c r="ASR1067" t="s">
        <v>944</v>
      </c>
      <c r="ASX1067">
        <v>1483056.48</v>
      </c>
      <c r="ASZ1067">
        <v>1458282</v>
      </c>
      <c r="ATB1067">
        <v>24774.48</v>
      </c>
      <c r="ATD1067">
        <v>1.0169900000000001</v>
      </c>
      <c r="ATH1067" t="s">
        <v>944</v>
      </c>
      <c r="ATN1067">
        <v>1483056.48</v>
      </c>
      <c r="ATP1067">
        <v>1458282</v>
      </c>
      <c r="ATR1067">
        <v>24774.48</v>
      </c>
      <c r="ATT1067">
        <v>1.0169900000000001</v>
      </c>
      <c r="ATX1067" t="s">
        <v>944</v>
      </c>
      <c r="AUD1067">
        <v>1483056.48</v>
      </c>
      <c r="AUF1067">
        <v>1458282</v>
      </c>
      <c r="AUH1067">
        <v>24774.48</v>
      </c>
      <c r="AUJ1067">
        <v>1.0169900000000001</v>
      </c>
      <c r="AUN1067" t="s">
        <v>944</v>
      </c>
      <c r="AUT1067">
        <v>1483056.48</v>
      </c>
      <c r="AUV1067">
        <v>1458282</v>
      </c>
      <c r="AUX1067">
        <v>24774.48</v>
      </c>
      <c r="AUZ1067">
        <v>1.0169900000000001</v>
      </c>
      <c r="AVD1067" t="s">
        <v>944</v>
      </c>
      <c r="AVJ1067">
        <v>1483056.48</v>
      </c>
      <c r="AVL1067">
        <v>1458282</v>
      </c>
      <c r="AVN1067">
        <v>24774.48</v>
      </c>
      <c r="AVP1067">
        <v>1.0169900000000001</v>
      </c>
      <c r="AVT1067" t="s">
        <v>944</v>
      </c>
      <c r="AVZ1067">
        <v>1483056.48</v>
      </c>
      <c r="AWB1067">
        <v>1458282</v>
      </c>
      <c r="AWD1067">
        <v>24774.48</v>
      </c>
      <c r="AWF1067">
        <v>1.0169900000000001</v>
      </c>
      <c r="AWJ1067" t="s">
        <v>944</v>
      </c>
      <c r="AWP1067">
        <v>1483056.48</v>
      </c>
      <c r="AWR1067">
        <v>1458282</v>
      </c>
      <c r="AWT1067">
        <v>24774.48</v>
      </c>
      <c r="AWV1067">
        <v>1.0169900000000001</v>
      </c>
      <c r="AWZ1067" t="s">
        <v>944</v>
      </c>
      <c r="AXF1067">
        <v>1483056.48</v>
      </c>
      <c r="AXH1067">
        <v>1458282</v>
      </c>
      <c r="AXJ1067">
        <v>24774.48</v>
      </c>
      <c r="AXL1067">
        <v>1.0169900000000001</v>
      </c>
      <c r="AXP1067" t="s">
        <v>944</v>
      </c>
      <c r="AXV1067">
        <v>1483056.48</v>
      </c>
      <c r="AXX1067">
        <v>1458282</v>
      </c>
      <c r="AXZ1067">
        <v>24774.48</v>
      </c>
      <c r="AYB1067">
        <v>1.0169900000000001</v>
      </c>
      <c r="AYF1067" t="s">
        <v>944</v>
      </c>
      <c r="AYL1067">
        <v>1483056.48</v>
      </c>
      <c r="AYN1067">
        <v>1458282</v>
      </c>
      <c r="AYP1067">
        <v>24774.48</v>
      </c>
      <c r="AYR1067">
        <v>1.0169900000000001</v>
      </c>
      <c r="AYV1067" t="s">
        <v>944</v>
      </c>
      <c r="AZB1067">
        <v>1483056.48</v>
      </c>
      <c r="AZD1067">
        <v>1458282</v>
      </c>
      <c r="AZF1067">
        <v>24774.48</v>
      </c>
      <c r="AZH1067">
        <v>1.0169900000000001</v>
      </c>
      <c r="AZL1067" t="s">
        <v>944</v>
      </c>
      <c r="AZR1067">
        <v>1483056.48</v>
      </c>
      <c r="AZT1067">
        <v>1458282</v>
      </c>
      <c r="AZV1067">
        <v>24774.48</v>
      </c>
      <c r="AZX1067">
        <v>1.0169900000000001</v>
      </c>
      <c r="BAB1067" t="s">
        <v>944</v>
      </c>
      <c r="BAH1067">
        <v>1483056.48</v>
      </c>
      <c r="BAJ1067">
        <v>1458282</v>
      </c>
      <c r="BAL1067">
        <v>24774.48</v>
      </c>
      <c r="BAN1067">
        <v>1.0169900000000001</v>
      </c>
      <c r="BAR1067" t="s">
        <v>944</v>
      </c>
      <c r="BAX1067">
        <v>1483056.48</v>
      </c>
      <c r="BAZ1067">
        <v>1458282</v>
      </c>
      <c r="BBB1067">
        <v>24774.48</v>
      </c>
      <c r="BBD1067">
        <v>1.0169900000000001</v>
      </c>
      <c r="BBH1067" t="s">
        <v>944</v>
      </c>
      <c r="BBN1067">
        <v>1483056.48</v>
      </c>
      <c r="BBP1067">
        <v>1458282</v>
      </c>
      <c r="BBR1067">
        <v>24774.48</v>
      </c>
      <c r="BBT1067">
        <v>1.0169900000000001</v>
      </c>
      <c r="BBX1067" t="s">
        <v>944</v>
      </c>
      <c r="BCD1067">
        <v>1483056.48</v>
      </c>
      <c r="BCF1067">
        <v>1458282</v>
      </c>
      <c r="BCH1067">
        <v>24774.48</v>
      </c>
      <c r="BCJ1067">
        <v>1.0169900000000001</v>
      </c>
      <c r="BCN1067" t="s">
        <v>944</v>
      </c>
      <c r="BCT1067">
        <v>1483056.48</v>
      </c>
      <c r="BCV1067">
        <v>1458282</v>
      </c>
      <c r="BCX1067">
        <v>24774.48</v>
      </c>
      <c r="BCZ1067">
        <v>1.0169900000000001</v>
      </c>
      <c r="BDD1067" t="s">
        <v>944</v>
      </c>
      <c r="BDJ1067">
        <v>1483056.48</v>
      </c>
      <c r="BDL1067">
        <v>1458282</v>
      </c>
      <c r="BDN1067">
        <v>24774.48</v>
      </c>
      <c r="BDP1067">
        <v>1.0169900000000001</v>
      </c>
      <c r="BDT1067" t="s">
        <v>944</v>
      </c>
      <c r="BDZ1067">
        <v>1483056.48</v>
      </c>
      <c r="BEB1067">
        <v>1458282</v>
      </c>
      <c r="BED1067">
        <v>24774.48</v>
      </c>
      <c r="BEF1067">
        <v>1.0169900000000001</v>
      </c>
      <c r="BEJ1067" t="s">
        <v>944</v>
      </c>
      <c r="BEP1067">
        <v>1483056.48</v>
      </c>
      <c r="BER1067">
        <v>1458282</v>
      </c>
      <c r="BET1067">
        <v>24774.48</v>
      </c>
      <c r="BEV1067">
        <v>1.0169900000000001</v>
      </c>
      <c r="BEZ1067" t="s">
        <v>944</v>
      </c>
      <c r="BFF1067">
        <v>1483056.48</v>
      </c>
      <c r="BFH1067">
        <v>1458282</v>
      </c>
      <c r="BFJ1067">
        <v>24774.48</v>
      </c>
      <c r="BFL1067">
        <v>1.0169900000000001</v>
      </c>
      <c r="BFP1067" t="s">
        <v>944</v>
      </c>
      <c r="BFV1067">
        <v>1483056.48</v>
      </c>
      <c r="BFX1067">
        <v>1458282</v>
      </c>
      <c r="BFZ1067">
        <v>24774.48</v>
      </c>
      <c r="BGB1067">
        <v>1.0169900000000001</v>
      </c>
      <c r="BGF1067" t="s">
        <v>944</v>
      </c>
      <c r="BGL1067">
        <v>1483056.48</v>
      </c>
      <c r="BGN1067">
        <v>1458282</v>
      </c>
      <c r="BGP1067">
        <v>24774.48</v>
      </c>
      <c r="BGR1067">
        <v>1.0169900000000001</v>
      </c>
      <c r="BGV1067" t="s">
        <v>944</v>
      </c>
      <c r="BHB1067">
        <v>1483056.48</v>
      </c>
      <c r="BHD1067">
        <v>1458282</v>
      </c>
      <c r="BHF1067">
        <v>24774.48</v>
      </c>
      <c r="BHH1067">
        <v>1.0169900000000001</v>
      </c>
      <c r="BHL1067" t="s">
        <v>944</v>
      </c>
      <c r="BHR1067">
        <v>1483056.48</v>
      </c>
      <c r="BHT1067">
        <v>1458282</v>
      </c>
      <c r="BHV1067">
        <v>24774.48</v>
      </c>
      <c r="BHX1067">
        <v>1.0169900000000001</v>
      </c>
      <c r="BIB1067" t="s">
        <v>944</v>
      </c>
      <c r="BIH1067">
        <v>1483056.48</v>
      </c>
      <c r="BIJ1067">
        <v>1458282</v>
      </c>
      <c r="BIL1067">
        <v>24774.48</v>
      </c>
      <c r="BIN1067">
        <v>1.0169900000000001</v>
      </c>
      <c r="BIR1067" t="s">
        <v>944</v>
      </c>
      <c r="BIX1067">
        <v>1483056.48</v>
      </c>
      <c r="BIZ1067">
        <v>1458282</v>
      </c>
      <c r="BJB1067">
        <v>24774.48</v>
      </c>
      <c r="BJD1067">
        <v>1.0169900000000001</v>
      </c>
      <c r="BJH1067" t="s">
        <v>944</v>
      </c>
      <c r="BJN1067">
        <v>1483056.48</v>
      </c>
      <c r="BJP1067">
        <v>1458282</v>
      </c>
      <c r="BJR1067">
        <v>24774.48</v>
      </c>
      <c r="BJT1067">
        <v>1.0169900000000001</v>
      </c>
      <c r="BJX1067" t="s">
        <v>944</v>
      </c>
      <c r="BKD1067">
        <v>1483056.48</v>
      </c>
      <c r="BKF1067">
        <v>1458282</v>
      </c>
      <c r="BKH1067">
        <v>24774.48</v>
      </c>
      <c r="BKJ1067">
        <v>1.0169900000000001</v>
      </c>
      <c r="BKN1067" t="s">
        <v>944</v>
      </c>
      <c r="BKT1067">
        <v>1483056.48</v>
      </c>
      <c r="BKV1067">
        <v>1458282</v>
      </c>
      <c r="BKX1067">
        <v>24774.48</v>
      </c>
      <c r="BKZ1067">
        <v>1.0169900000000001</v>
      </c>
      <c r="BLD1067" t="s">
        <v>944</v>
      </c>
      <c r="BLJ1067">
        <v>1483056.48</v>
      </c>
      <c r="BLL1067">
        <v>1458282</v>
      </c>
      <c r="BLN1067">
        <v>24774.48</v>
      </c>
      <c r="BLP1067">
        <v>1.0169900000000001</v>
      </c>
      <c r="BLT1067" t="s">
        <v>944</v>
      </c>
      <c r="BLZ1067">
        <v>1483056.48</v>
      </c>
      <c r="BMB1067">
        <v>1458282</v>
      </c>
      <c r="BMD1067">
        <v>24774.48</v>
      </c>
      <c r="BMF1067">
        <v>1.0169900000000001</v>
      </c>
      <c r="BMJ1067" t="s">
        <v>944</v>
      </c>
      <c r="BMP1067">
        <v>1483056.48</v>
      </c>
      <c r="BMR1067">
        <v>1458282</v>
      </c>
      <c r="BMT1067">
        <v>24774.48</v>
      </c>
      <c r="BMV1067">
        <v>1.0169900000000001</v>
      </c>
      <c r="BMZ1067" t="s">
        <v>944</v>
      </c>
      <c r="BNF1067">
        <v>1483056.48</v>
      </c>
      <c r="BNH1067">
        <v>1458282</v>
      </c>
      <c r="BNJ1067">
        <v>24774.48</v>
      </c>
      <c r="BNL1067">
        <v>1.0169900000000001</v>
      </c>
      <c r="BNP1067" t="s">
        <v>944</v>
      </c>
      <c r="BNV1067">
        <v>1483056.48</v>
      </c>
      <c r="BNX1067">
        <v>1458282</v>
      </c>
      <c r="BNZ1067">
        <v>24774.48</v>
      </c>
      <c r="BOB1067">
        <v>1.0169900000000001</v>
      </c>
      <c r="BOF1067" t="s">
        <v>944</v>
      </c>
      <c r="BOL1067">
        <v>1483056.48</v>
      </c>
      <c r="BON1067">
        <v>1458282</v>
      </c>
      <c r="BOP1067">
        <v>24774.48</v>
      </c>
      <c r="BOR1067">
        <v>1.0169900000000001</v>
      </c>
      <c r="BOV1067" t="s">
        <v>944</v>
      </c>
      <c r="BPB1067">
        <v>1483056.48</v>
      </c>
      <c r="BPD1067">
        <v>1458282</v>
      </c>
      <c r="BPF1067">
        <v>24774.48</v>
      </c>
      <c r="BPH1067">
        <v>1.0169900000000001</v>
      </c>
      <c r="BPL1067" t="s">
        <v>944</v>
      </c>
      <c r="BPR1067">
        <v>1483056.48</v>
      </c>
      <c r="BPT1067">
        <v>1458282</v>
      </c>
      <c r="BPV1067">
        <v>24774.48</v>
      </c>
      <c r="BPX1067">
        <v>1.0169900000000001</v>
      </c>
      <c r="BQB1067" t="s">
        <v>944</v>
      </c>
      <c r="BQH1067">
        <v>1483056.48</v>
      </c>
      <c r="BQJ1067">
        <v>1458282</v>
      </c>
      <c r="BQL1067">
        <v>24774.48</v>
      </c>
      <c r="BQN1067">
        <v>1.0169900000000001</v>
      </c>
      <c r="BQR1067" t="s">
        <v>944</v>
      </c>
      <c r="BQX1067">
        <v>1483056.48</v>
      </c>
      <c r="BQZ1067">
        <v>1458282</v>
      </c>
      <c r="BRB1067">
        <v>24774.48</v>
      </c>
      <c r="BRD1067">
        <v>1.0169900000000001</v>
      </c>
      <c r="BRH1067" t="s">
        <v>944</v>
      </c>
      <c r="BRN1067">
        <v>1483056.48</v>
      </c>
      <c r="BRP1067">
        <v>1458282</v>
      </c>
      <c r="BRR1067">
        <v>24774.48</v>
      </c>
      <c r="BRT1067">
        <v>1.0169900000000001</v>
      </c>
      <c r="BRX1067" t="s">
        <v>944</v>
      </c>
      <c r="BSD1067">
        <v>1483056.48</v>
      </c>
      <c r="BSF1067">
        <v>1458282</v>
      </c>
      <c r="BSH1067">
        <v>24774.48</v>
      </c>
      <c r="BSJ1067">
        <v>1.0169900000000001</v>
      </c>
      <c r="BSN1067" t="s">
        <v>944</v>
      </c>
      <c r="BST1067">
        <v>1483056.48</v>
      </c>
      <c r="BSV1067">
        <v>1458282</v>
      </c>
      <c r="BSX1067">
        <v>24774.48</v>
      </c>
      <c r="BSZ1067">
        <v>1.0169900000000001</v>
      </c>
      <c r="BTD1067" t="s">
        <v>944</v>
      </c>
      <c r="BTJ1067">
        <v>1483056.48</v>
      </c>
      <c r="BTL1067">
        <v>1458282</v>
      </c>
      <c r="BTN1067">
        <v>24774.48</v>
      </c>
      <c r="BTP1067">
        <v>1.0169900000000001</v>
      </c>
      <c r="BTT1067" t="s">
        <v>944</v>
      </c>
      <c r="BTZ1067">
        <v>1483056.48</v>
      </c>
      <c r="BUB1067">
        <v>1458282</v>
      </c>
      <c r="BUD1067">
        <v>24774.48</v>
      </c>
      <c r="BUF1067">
        <v>1.0169900000000001</v>
      </c>
      <c r="BUJ1067" t="s">
        <v>944</v>
      </c>
      <c r="BUP1067">
        <v>1483056.48</v>
      </c>
      <c r="BUR1067">
        <v>1458282</v>
      </c>
      <c r="BUT1067">
        <v>24774.48</v>
      </c>
      <c r="BUV1067">
        <v>1.0169900000000001</v>
      </c>
      <c r="BUZ1067" t="s">
        <v>944</v>
      </c>
      <c r="BVF1067">
        <v>1483056.48</v>
      </c>
      <c r="BVH1067">
        <v>1458282</v>
      </c>
      <c r="BVJ1067">
        <v>24774.48</v>
      </c>
      <c r="BVL1067">
        <v>1.0169900000000001</v>
      </c>
      <c r="BVP1067" t="s">
        <v>944</v>
      </c>
      <c r="BVV1067">
        <v>1483056.48</v>
      </c>
      <c r="BVX1067">
        <v>1458282</v>
      </c>
      <c r="BVZ1067">
        <v>24774.48</v>
      </c>
      <c r="BWB1067">
        <v>1.0169900000000001</v>
      </c>
      <c r="BWF1067" t="s">
        <v>944</v>
      </c>
      <c r="BWL1067">
        <v>1483056.48</v>
      </c>
      <c r="BWN1067">
        <v>1458282</v>
      </c>
      <c r="BWP1067">
        <v>24774.48</v>
      </c>
      <c r="BWR1067">
        <v>1.0169900000000001</v>
      </c>
      <c r="BWV1067" t="s">
        <v>944</v>
      </c>
      <c r="BXB1067">
        <v>1483056.48</v>
      </c>
      <c r="BXD1067">
        <v>1458282</v>
      </c>
      <c r="BXF1067">
        <v>24774.48</v>
      </c>
      <c r="BXH1067">
        <v>1.0169900000000001</v>
      </c>
      <c r="BXL1067" t="s">
        <v>944</v>
      </c>
      <c r="BXR1067">
        <v>1483056.48</v>
      </c>
      <c r="BXT1067">
        <v>1458282</v>
      </c>
      <c r="BXV1067">
        <v>24774.48</v>
      </c>
      <c r="BXX1067">
        <v>1.0169900000000001</v>
      </c>
      <c r="BYB1067" t="s">
        <v>944</v>
      </c>
      <c r="BYH1067">
        <v>1483056.48</v>
      </c>
      <c r="BYJ1067">
        <v>1458282</v>
      </c>
      <c r="BYL1067">
        <v>24774.48</v>
      </c>
      <c r="BYN1067">
        <v>1.0169900000000001</v>
      </c>
      <c r="BYR1067" t="s">
        <v>944</v>
      </c>
      <c r="BYX1067">
        <v>1483056.48</v>
      </c>
      <c r="BYZ1067">
        <v>1458282</v>
      </c>
      <c r="BZB1067">
        <v>24774.48</v>
      </c>
      <c r="BZD1067">
        <v>1.0169900000000001</v>
      </c>
      <c r="BZH1067" t="s">
        <v>944</v>
      </c>
      <c r="BZN1067">
        <v>1483056.48</v>
      </c>
      <c r="BZP1067">
        <v>1458282</v>
      </c>
      <c r="BZR1067">
        <v>24774.48</v>
      </c>
      <c r="BZT1067">
        <v>1.0169900000000001</v>
      </c>
      <c r="BZX1067" t="s">
        <v>944</v>
      </c>
      <c r="CAD1067">
        <v>1483056.48</v>
      </c>
      <c r="CAF1067">
        <v>1458282</v>
      </c>
      <c r="CAH1067">
        <v>24774.48</v>
      </c>
      <c r="CAJ1067">
        <v>1.0169900000000001</v>
      </c>
      <c r="CAN1067" t="s">
        <v>944</v>
      </c>
      <c r="CAT1067">
        <v>1483056.48</v>
      </c>
      <c r="CAV1067">
        <v>1458282</v>
      </c>
      <c r="CAX1067">
        <v>24774.48</v>
      </c>
      <c r="CAZ1067">
        <v>1.0169900000000001</v>
      </c>
      <c r="CBD1067" t="s">
        <v>944</v>
      </c>
      <c r="CBJ1067">
        <v>1483056.48</v>
      </c>
      <c r="CBL1067">
        <v>1458282</v>
      </c>
      <c r="CBN1067">
        <v>24774.48</v>
      </c>
      <c r="CBP1067">
        <v>1.0169900000000001</v>
      </c>
      <c r="CBT1067" t="s">
        <v>944</v>
      </c>
      <c r="CBZ1067">
        <v>1483056.48</v>
      </c>
      <c r="CCB1067">
        <v>1458282</v>
      </c>
      <c r="CCD1067">
        <v>24774.48</v>
      </c>
      <c r="CCF1067">
        <v>1.0169900000000001</v>
      </c>
      <c r="CCJ1067" t="s">
        <v>944</v>
      </c>
      <c r="CCP1067">
        <v>1483056.48</v>
      </c>
      <c r="CCR1067">
        <v>1458282</v>
      </c>
      <c r="CCT1067">
        <v>24774.48</v>
      </c>
      <c r="CCV1067">
        <v>1.0169900000000001</v>
      </c>
      <c r="CCZ1067" t="s">
        <v>944</v>
      </c>
      <c r="CDF1067">
        <v>1483056.48</v>
      </c>
      <c r="CDH1067">
        <v>1458282</v>
      </c>
      <c r="CDJ1067">
        <v>24774.48</v>
      </c>
      <c r="CDL1067">
        <v>1.0169900000000001</v>
      </c>
      <c r="CDP1067" t="s">
        <v>944</v>
      </c>
      <c r="CDV1067">
        <v>1483056.48</v>
      </c>
      <c r="CDX1067">
        <v>1458282</v>
      </c>
      <c r="CDZ1067">
        <v>24774.48</v>
      </c>
      <c r="CEB1067">
        <v>1.0169900000000001</v>
      </c>
      <c r="CEF1067" t="s">
        <v>944</v>
      </c>
      <c r="CEL1067">
        <v>1483056.48</v>
      </c>
      <c r="CEN1067">
        <v>1458282</v>
      </c>
      <c r="CEP1067">
        <v>24774.48</v>
      </c>
      <c r="CER1067">
        <v>1.0169900000000001</v>
      </c>
      <c r="CEV1067" t="s">
        <v>944</v>
      </c>
      <c r="CFB1067">
        <v>1483056.48</v>
      </c>
      <c r="CFD1067">
        <v>1458282</v>
      </c>
      <c r="CFF1067">
        <v>24774.48</v>
      </c>
      <c r="CFH1067">
        <v>1.0169900000000001</v>
      </c>
      <c r="CFL1067" t="s">
        <v>944</v>
      </c>
      <c r="CFR1067">
        <v>1483056.48</v>
      </c>
      <c r="CFT1067">
        <v>1458282</v>
      </c>
      <c r="CFV1067">
        <v>24774.48</v>
      </c>
      <c r="CFX1067">
        <v>1.0169900000000001</v>
      </c>
      <c r="CGB1067" t="s">
        <v>944</v>
      </c>
      <c r="CGH1067">
        <v>1483056.48</v>
      </c>
      <c r="CGJ1067">
        <v>1458282</v>
      </c>
      <c r="CGL1067">
        <v>24774.48</v>
      </c>
      <c r="CGN1067">
        <v>1.0169900000000001</v>
      </c>
      <c r="CGR1067" t="s">
        <v>944</v>
      </c>
      <c r="CGX1067">
        <v>1483056.48</v>
      </c>
      <c r="CGZ1067">
        <v>1458282</v>
      </c>
      <c r="CHB1067">
        <v>24774.48</v>
      </c>
      <c r="CHD1067">
        <v>1.0169900000000001</v>
      </c>
      <c r="CHH1067" t="s">
        <v>944</v>
      </c>
      <c r="CHN1067">
        <v>1483056.48</v>
      </c>
      <c r="CHP1067">
        <v>1458282</v>
      </c>
      <c r="CHR1067">
        <v>24774.48</v>
      </c>
      <c r="CHT1067">
        <v>1.0169900000000001</v>
      </c>
      <c r="CHX1067" t="s">
        <v>944</v>
      </c>
      <c r="CID1067">
        <v>1483056.48</v>
      </c>
      <c r="CIF1067">
        <v>1458282</v>
      </c>
      <c r="CIH1067">
        <v>24774.48</v>
      </c>
      <c r="CIJ1067">
        <v>1.0169900000000001</v>
      </c>
      <c r="CIN1067" t="s">
        <v>944</v>
      </c>
      <c r="CIT1067">
        <v>1483056.48</v>
      </c>
      <c r="CIV1067">
        <v>1458282</v>
      </c>
      <c r="CIX1067">
        <v>24774.48</v>
      </c>
      <c r="CIZ1067">
        <v>1.0169900000000001</v>
      </c>
      <c r="CJD1067" t="s">
        <v>944</v>
      </c>
      <c r="CJJ1067">
        <v>1483056.48</v>
      </c>
      <c r="CJL1067">
        <v>1458282</v>
      </c>
      <c r="CJN1067">
        <v>24774.48</v>
      </c>
      <c r="CJP1067">
        <v>1.0169900000000001</v>
      </c>
      <c r="CJT1067" t="s">
        <v>944</v>
      </c>
      <c r="CJZ1067">
        <v>1483056.48</v>
      </c>
      <c r="CKB1067">
        <v>1458282</v>
      </c>
      <c r="CKD1067">
        <v>24774.48</v>
      </c>
      <c r="CKF1067">
        <v>1.0169900000000001</v>
      </c>
      <c r="CKJ1067" t="s">
        <v>944</v>
      </c>
      <c r="CKP1067">
        <v>1483056.48</v>
      </c>
      <c r="CKR1067">
        <v>1458282</v>
      </c>
      <c r="CKT1067">
        <v>24774.48</v>
      </c>
      <c r="CKV1067">
        <v>1.0169900000000001</v>
      </c>
      <c r="CKZ1067" t="s">
        <v>944</v>
      </c>
      <c r="CLF1067">
        <v>1483056.48</v>
      </c>
      <c r="CLH1067">
        <v>1458282</v>
      </c>
      <c r="CLJ1067">
        <v>24774.48</v>
      </c>
      <c r="CLL1067">
        <v>1.0169900000000001</v>
      </c>
      <c r="CLP1067" t="s">
        <v>944</v>
      </c>
      <c r="CLV1067">
        <v>1483056.48</v>
      </c>
      <c r="CLX1067">
        <v>1458282</v>
      </c>
      <c r="CLZ1067">
        <v>24774.48</v>
      </c>
      <c r="CMB1067">
        <v>1.0169900000000001</v>
      </c>
      <c r="CMF1067" t="s">
        <v>944</v>
      </c>
      <c r="CML1067">
        <v>1483056.48</v>
      </c>
      <c r="CMN1067">
        <v>1458282</v>
      </c>
      <c r="CMP1067">
        <v>24774.48</v>
      </c>
      <c r="CMR1067">
        <v>1.0169900000000001</v>
      </c>
      <c r="CMV1067" t="s">
        <v>944</v>
      </c>
      <c r="CNB1067">
        <v>1483056.48</v>
      </c>
      <c r="CND1067">
        <v>1458282</v>
      </c>
      <c r="CNF1067">
        <v>24774.48</v>
      </c>
      <c r="CNH1067">
        <v>1.0169900000000001</v>
      </c>
      <c r="CNL1067" t="s">
        <v>944</v>
      </c>
      <c r="CNR1067">
        <v>1483056.48</v>
      </c>
      <c r="CNT1067">
        <v>1458282</v>
      </c>
      <c r="CNV1067">
        <v>24774.48</v>
      </c>
      <c r="CNX1067">
        <v>1.0169900000000001</v>
      </c>
      <c r="COB1067" t="s">
        <v>944</v>
      </c>
      <c r="COH1067">
        <v>1483056.48</v>
      </c>
      <c r="COJ1067">
        <v>1458282</v>
      </c>
      <c r="COL1067">
        <v>24774.48</v>
      </c>
      <c r="CON1067">
        <v>1.0169900000000001</v>
      </c>
      <c r="COR1067" t="s">
        <v>944</v>
      </c>
      <c r="COX1067">
        <v>1483056.48</v>
      </c>
      <c r="COZ1067">
        <v>1458282</v>
      </c>
      <c r="CPB1067">
        <v>24774.48</v>
      </c>
      <c r="CPD1067">
        <v>1.0169900000000001</v>
      </c>
      <c r="CPH1067" t="s">
        <v>944</v>
      </c>
      <c r="CPN1067">
        <v>1483056.48</v>
      </c>
      <c r="CPP1067">
        <v>1458282</v>
      </c>
      <c r="CPR1067">
        <v>24774.48</v>
      </c>
      <c r="CPT1067">
        <v>1.0169900000000001</v>
      </c>
      <c r="CPX1067" t="s">
        <v>944</v>
      </c>
      <c r="CQD1067">
        <v>1483056.48</v>
      </c>
      <c r="CQF1067">
        <v>1458282</v>
      </c>
      <c r="CQH1067">
        <v>24774.48</v>
      </c>
      <c r="CQJ1067">
        <v>1.0169900000000001</v>
      </c>
      <c r="CQN1067" t="s">
        <v>944</v>
      </c>
      <c r="CQT1067">
        <v>1483056.48</v>
      </c>
      <c r="CQV1067">
        <v>1458282</v>
      </c>
      <c r="CQX1067">
        <v>24774.48</v>
      </c>
      <c r="CQZ1067">
        <v>1.0169900000000001</v>
      </c>
      <c r="CRD1067" t="s">
        <v>944</v>
      </c>
      <c r="CRJ1067">
        <v>1483056.48</v>
      </c>
      <c r="CRL1067">
        <v>1458282</v>
      </c>
      <c r="CRN1067">
        <v>24774.48</v>
      </c>
      <c r="CRP1067">
        <v>1.0169900000000001</v>
      </c>
      <c r="CRT1067" t="s">
        <v>944</v>
      </c>
      <c r="CRZ1067">
        <v>1483056.48</v>
      </c>
      <c r="CSB1067">
        <v>1458282</v>
      </c>
      <c r="CSD1067">
        <v>24774.48</v>
      </c>
      <c r="CSF1067">
        <v>1.0169900000000001</v>
      </c>
      <c r="CSJ1067" t="s">
        <v>944</v>
      </c>
      <c r="CSP1067">
        <v>1483056.48</v>
      </c>
      <c r="CSR1067">
        <v>1458282</v>
      </c>
      <c r="CST1067">
        <v>24774.48</v>
      </c>
      <c r="CSV1067">
        <v>1.0169900000000001</v>
      </c>
      <c r="CSZ1067" t="s">
        <v>944</v>
      </c>
      <c r="CTF1067">
        <v>1483056.48</v>
      </c>
      <c r="CTH1067">
        <v>1458282</v>
      </c>
      <c r="CTJ1067">
        <v>24774.48</v>
      </c>
      <c r="CTL1067">
        <v>1.0169900000000001</v>
      </c>
      <c r="CTP1067" t="s">
        <v>944</v>
      </c>
      <c r="CTV1067">
        <v>1483056.48</v>
      </c>
      <c r="CTX1067">
        <v>1458282</v>
      </c>
      <c r="CTZ1067">
        <v>24774.48</v>
      </c>
      <c r="CUB1067">
        <v>1.0169900000000001</v>
      </c>
      <c r="CUF1067" t="s">
        <v>944</v>
      </c>
      <c r="CUL1067">
        <v>1483056.48</v>
      </c>
      <c r="CUN1067">
        <v>1458282</v>
      </c>
      <c r="CUP1067">
        <v>24774.48</v>
      </c>
      <c r="CUR1067">
        <v>1.0169900000000001</v>
      </c>
      <c r="CUV1067" t="s">
        <v>944</v>
      </c>
      <c r="CVB1067">
        <v>1483056.48</v>
      </c>
      <c r="CVD1067">
        <v>1458282</v>
      </c>
      <c r="CVF1067">
        <v>24774.48</v>
      </c>
      <c r="CVH1067">
        <v>1.0169900000000001</v>
      </c>
      <c r="CVL1067" t="s">
        <v>944</v>
      </c>
      <c r="CVR1067">
        <v>1483056.48</v>
      </c>
      <c r="CVT1067">
        <v>1458282</v>
      </c>
      <c r="CVV1067">
        <v>24774.48</v>
      </c>
      <c r="CVX1067">
        <v>1.0169900000000001</v>
      </c>
      <c r="CWB1067" t="s">
        <v>944</v>
      </c>
      <c r="CWH1067">
        <v>1483056.48</v>
      </c>
      <c r="CWJ1067">
        <v>1458282</v>
      </c>
      <c r="CWL1067">
        <v>24774.48</v>
      </c>
      <c r="CWN1067">
        <v>1.0169900000000001</v>
      </c>
      <c r="CWR1067" t="s">
        <v>944</v>
      </c>
      <c r="CWX1067">
        <v>1483056.48</v>
      </c>
      <c r="CWZ1067">
        <v>1458282</v>
      </c>
      <c r="CXB1067">
        <v>24774.48</v>
      </c>
      <c r="CXD1067">
        <v>1.0169900000000001</v>
      </c>
      <c r="CXH1067" t="s">
        <v>944</v>
      </c>
      <c r="CXN1067">
        <v>1483056.48</v>
      </c>
      <c r="CXP1067">
        <v>1458282</v>
      </c>
      <c r="CXR1067">
        <v>24774.48</v>
      </c>
      <c r="CXT1067">
        <v>1.0169900000000001</v>
      </c>
      <c r="CXX1067" t="s">
        <v>944</v>
      </c>
      <c r="CYD1067">
        <v>1483056.48</v>
      </c>
      <c r="CYF1067">
        <v>1458282</v>
      </c>
      <c r="CYH1067">
        <v>24774.48</v>
      </c>
      <c r="CYJ1067">
        <v>1.0169900000000001</v>
      </c>
      <c r="CYN1067" t="s">
        <v>944</v>
      </c>
      <c r="CYT1067">
        <v>1483056.48</v>
      </c>
      <c r="CYV1067">
        <v>1458282</v>
      </c>
      <c r="CYX1067">
        <v>24774.48</v>
      </c>
      <c r="CYZ1067">
        <v>1.0169900000000001</v>
      </c>
      <c r="CZD1067" t="s">
        <v>944</v>
      </c>
      <c r="CZJ1067">
        <v>1483056.48</v>
      </c>
      <c r="CZL1067">
        <v>1458282</v>
      </c>
      <c r="CZN1067">
        <v>24774.48</v>
      </c>
      <c r="CZP1067">
        <v>1.0169900000000001</v>
      </c>
      <c r="CZT1067" t="s">
        <v>944</v>
      </c>
      <c r="CZZ1067">
        <v>1483056.48</v>
      </c>
      <c r="DAB1067">
        <v>1458282</v>
      </c>
      <c r="DAD1067">
        <v>24774.48</v>
      </c>
      <c r="DAF1067">
        <v>1.0169900000000001</v>
      </c>
      <c r="DAJ1067" t="s">
        <v>944</v>
      </c>
      <c r="DAP1067">
        <v>1483056.48</v>
      </c>
      <c r="DAR1067">
        <v>1458282</v>
      </c>
      <c r="DAT1067">
        <v>24774.48</v>
      </c>
      <c r="DAV1067">
        <v>1.0169900000000001</v>
      </c>
      <c r="DAZ1067" t="s">
        <v>944</v>
      </c>
      <c r="DBF1067">
        <v>1483056.48</v>
      </c>
      <c r="DBH1067">
        <v>1458282</v>
      </c>
      <c r="DBJ1067">
        <v>24774.48</v>
      </c>
      <c r="DBL1067">
        <v>1.0169900000000001</v>
      </c>
      <c r="DBP1067" t="s">
        <v>944</v>
      </c>
      <c r="DBV1067">
        <v>1483056.48</v>
      </c>
      <c r="DBX1067">
        <v>1458282</v>
      </c>
      <c r="DBZ1067">
        <v>24774.48</v>
      </c>
      <c r="DCB1067">
        <v>1.0169900000000001</v>
      </c>
      <c r="DCF1067" t="s">
        <v>944</v>
      </c>
      <c r="DCL1067">
        <v>1483056.48</v>
      </c>
      <c r="DCN1067">
        <v>1458282</v>
      </c>
      <c r="DCP1067">
        <v>24774.48</v>
      </c>
      <c r="DCR1067">
        <v>1.0169900000000001</v>
      </c>
      <c r="DCV1067" t="s">
        <v>944</v>
      </c>
      <c r="DDB1067">
        <v>1483056.48</v>
      </c>
      <c r="DDD1067">
        <v>1458282</v>
      </c>
      <c r="DDF1067">
        <v>24774.48</v>
      </c>
      <c r="DDH1067">
        <v>1.0169900000000001</v>
      </c>
      <c r="DDL1067" t="s">
        <v>944</v>
      </c>
      <c r="DDR1067">
        <v>1483056.48</v>
      </c>
      <c r="DDT1067">
        <v>1458282</v>
      </c>
      <c r="DDV1067">
        <v>24774.48</v>
      </c>
      <c r="DDX1067">
        <v>1.0169900000000001</v>
      </c>
      <c r="DEB1067" t="s">
        <v>944</v>
      </c>
      <c r="DEH1067">
        <v>1483056.48</v>
      </c>
      <c r="DEJ1067">
        <v>1458282</v>
      </c>
      <c r="DEL1067">
        <v>24774.48</v>
      </c>
      <c r="DEN1067">
        <v>1.0169900000000001</v>
      </c>
      <c r="DER1067" t="s">
        <v>944</v>
      </c>
      <c r="DEX1067">
        <v>1483056.48</v>
      </c>
      <c r="DEZ1067">
        <v>1458282</v>
      </c>
      <c r="DFB1067">
        <v>24774.48</v>
      </c>
      <c r="DFD1067">
        <v>1.0169900000000001</v>
      </c>
      <c r="DFH1067" t="s">
        <v>944</v>
      </c>
      <c r="DFN1067">
        <v>1483056.48</v>
      </c>
      <c r="DFP1067">
        <v>1458282</v>
      </c>
      <c r="DFR1067">
        <v>24774.48</v>
      </c>
      <c r="DFT1067">
        <v>1.0169900000000001</v>
      </c>
      <c r="DFX1067" t="s">
        <v>944</v>
      </c>
      <c r="DGD1067">
        <v>1483056.48</v>
      </c>
      <c r="DGF1067">
        <v>1458282</v>
      </c>
      <c r="DGH1067">
        <v>24774.48</v>
      </c>
      <c r="DGJ1067">
        <v>1.0169900000000001</v>
      </c>
      <c r="DGN1067" t="s">
        <v>944</v>
      </c>
      <c r="DGT1067">
        <v>1483056.48</v>
      </c>
      <c r="DGV1067">
        <v>1458282</v>
      </c>
      <c r="DGX1067">
        <v>24774.48</v>
      </c>
      <c r="DGZ1067">
        <v>1.0169900000000001</v>
      </c>
      <c r="DHD1067" t="s">
        <v>944</v>
      </c>
      <c r="DHJ1067">
        <v>1483056.48</v>
      </c>
      <c r="DHL1067">
        <v>1458282</v>
      </c>
      <c r="DHN1067">
        <v>24774.48</v>
      </c>
      <c r="DHP1067">
        <v>1.0169900000000001</v>
      </c>
      <c r="DHT1067" t="s">
        <v>944</v>
      </c>
      <c r="DHZ1067">
        <v>1483056.48</v>
      </c>
      <c r="DIB1067">
        <v>1458282</v>
      </c>
      <c r="DID1067">
        <v>24774.48</v>
      </c>
      <c r="DIF1067">
        <v>1.0169900000000001</v>
      </c>
      <c r="DIJ1067" t="s">
        <v>944</v>
      </c>
      <c r="DIP1067">
        <v>1483056.48</v>
      </c>
      <c r="DIR1067">
        <v>1458282</v>
      </c>
      <c r="DIT1067">
        <v>24774.48</v>
      </c>
      <c r="DIV1067">
        <v>1.0169900000000001</v>
      </c>
      <c r="DIZ1067" t="s">
        <v>944</v>
      </c>
      <c r="DJF1067">
        <v>1483056.48</v>
      </c>
      <c r="DJH1067">
        <v>1458282</v>
      </c>
      <c r="DJJ1067">
        <v>24774.48</v>
      </c>
      <c r="DJL1067">
        <v>1.0169900000000001</v>
      </c>
      <c r="DJP1067" t="s">
        <v>944</v>
      </c>
      <c r="DJV1067">
        <v>1483056.48</v>
      </c>
      <c r="DJX1067">
        <v>1458282</v>
      </c>
      <c r="DJZ1067">
        <v>24774.48</v>
      </c>
      <c r="DKB1067">
        <v>1.0169900000000001</v>
      </c>
      <c r="DKF1067" t="s">
        <v>944</v>
      </c>
      <c r="DKL1067">
        <v>1483056.48</v>
      </c>
      <c r="DKN1067">
        <v>1458282</v>
      </c>
      <c r="DKP1067">
        <v>24774.48</v>
      </c>
      <c r="DKR1067">
        <v>1.0169900000000001</v>
      </c>
      <c r="DKV1067" t="s">
        <v>944</v>
      </c>
      <c r="DLB1067">
        <v>1483056.48</v>
      </c>
      <c r="DLD1067">
        <v>1458282</v>
      </c>
      <c r="DLF1067">
        <v>24774.48</v>
      </c>
      <c r="DLH1067">
        <v>1.0169900000000001</v>
      </c>
      <c r="DLL1067" t="s">
        <v>944</v>
      </c>
      <c r="DLR1067">
        <v>1483056.48</v>
      </c>
      <c r="DLT1067">
        <v>1458282</v>
      </c>
      <c r="DLV1067">
        <v>24774.48</v>
      </c>
      <c r="DLX1067">
        <v>1.0169900000000001</v>
      </c>
      <c r="DMB1067" t="s">
        <v>944</v>
      </c>
      <c r="DMH1067">
        <v>1483056.48</v>
      </c>
      <c r="DMJ1067">
        <v>1458282</v>
      </c>
      <c r="DML1067">
        <v>24774.48</v>
      </c>
      <c r="DMN1067">
        <v>1.0169900000000001</v>
      </c>
      <c r="DMR1067" t="s">
        <v>944</v>
      </c>
      <c r="DMX1067">
        <v>1483056.48</v>
      </c>
      <c r="DMZ1067">
        <v>1458282</v>
      </c>
      <c r="DNB1067">
        <v>24774.48</v>
      </c>
      <c r="DND1067">
        <v>1.0169900000000001</v>
      </c>
      <c r="DNH1067" t="s">
        <v>944</v>
      </c>
      <c r="DNN1067">
        <v>1483056.48</v>
      </c>
      <c r="DNP1067">
        <v>1458282</v>
      </c>
      <c r="DNR1067">
        <v>24774.48</v>
      </c>
      <c r="DNT1067">
        <v>1.0169900000000001</v>
      </c>
      <c r="DNX1067" t="s">
        <v>944</v>
      </c>
      <c r="DOD1067">
        <v>1483056.48</v>
      </c>
      <c r="DOF1067">
        <v>1458282</v>
      </c>
      <c r="DOH1067">
        <v>24774.48</v>
      </c>
      <c r="DOJ1067">
        <v>1.0169900000000001</v>
      </c>
      <c r="DON1067" t="s">
        <v>944</v>
      </c>
      <c r="DOT1067">
        <v>1483056.48</v>
      </c>
      <c r="DOV1067">
        <v>1458282</v>
      </c>
      <c r="DOX1067">
        <v>24774.48</v>
      </c>
      <c r="DOZ1067">
        <v>1.0169900000000001</v>
      </c>
      <c r="DPD1067" t="s">
        <v>944</v>
      </c>
      <c r="DPJ1067">
        <v>1483056.48</v>
      </c>
      <c r="DPL1067">
        <v>1458282</v>
      </c>
      <c r="DPN1067">
        <v>24774.48</v>
      </c>
      <c r="DPP1067">
        <v>1.0169900000000001</v>
      </c>
      <c r="DPT1067" t="s">
        <v>944</v>
      </c>
      <c r="DPZ1067">
        <v>1483056.48</v>
      </c>
      <c r="DQB1067">
        <v>1458282</v>
      </c>
      <c r="DQD1067">
        <v>24774.48</v>
      </c>
      <c r="DQF1067">
        <v>1.0169900000000001</v>
      </c>
      <c r="DQJ1067" t="s">
        <v>944</v>
      </c>
      <c r="DQP1067">
        <v>1483056.48</v>
      </c>
      <c r="DQR1067">
        <v>1458282</v>
      </c>
      <c r="DQT1067">
        <v>24774.48</v>
      </c>
      <c r="DQV1067">
        <v>1.0169900000000001</v>
      </c>
      <c r="DQZ1067" t="s">
        <v>944</v>
      </c>
      <c r="DRF1067">
        <v>1483056.48</v>
      </c>
      <c r="DRH1067">
        <v>1458282</v>
      </c>
      <c r="DRJ1067">
        <v>24774.48</v>
      </c>
      <c r="DRL1067">
        <v>1.0169900000000001</v>
      </c>
      <c r="DRP1067" t="s">
        <v>944</v>
      </c>
      <c r="DRV1067">
        <v>1483056.48</v>
      </c>
      <c r="DRX1067">
        <v>1458282</v>
      </c>
      <c r="DRZ1067">
        <v>24774.48</v>
      </c>
      <c r="DSB1067">
        <v>1.0169900000000001</v>
      </c>
      <c r="DSF1067" t="s">
        <v>944</v>
      </c>
      <c r="DSL1067">
        <v>1483056.48</v>
      </c>
      <c r="DSN1067">
        <v>1458282</v>
      </c>
      <c r="DSP1067">
        <v>24774.48</v>
      </c>
      <c r="DSR1067">
        <v>1.0169900000000001</v>
      </c>
      <c r="DSV1067" t="s">
        <v>944</v>
      </c>
      <c r="DTB1067">
        <v>1483056.48</v>
      </c>
      <c r="DTD1067">
        <v>1458282</v>
      </c>
      <c r="DTF1067">
        <v>24774.48</v>
      </c>
      <c r="DTH1067">
        <v>1.0169900000000001</v>
      </c>
      <c r="DTL1067" t="s">
        <v>944</v>
      </c>
      <c r="DTR1067">
        <v>1483056.48</v>
      </c>
      <c r="DTT1067">
        <v>1458282</v>
      </c>
      <c r="DTV1067">
        <v>24774.48</v>
      </c>
      <c r="DTX1067">
        <v>1.0169900000000001</v>
      </c>
      <c r="DUB1067" t="s">
        <v>944</v>
      </c>
      <c r="DUH1067">
        <v>1483056.48</v>
      </c>
      <c r="DUJ1067">
        <v>1458282</v>
      </c>
      <c r="DUL1067">
        <v>24774.48</v>
      </c>
      <c r="DUN1067">
        <v>1.0169900000000001</v>
      </c>
      <c r="DUR1067" t="s">
        <v>944</v>
      </c>
      <c r="DUX1067">
        <v>1483056.48</v>
      </c>
      <c r="DUZ1067">
        <v>1458282</v>
      </c>
      <c r="DVB1067">
        <v>24774.48</v>
      </c>
      <c r="DVD1067">
        <v>1.0169900000000001</v>
      </c>
      <c r="DVH1067" t="s">
        <v>944</v>
      </c>
      <c r="DVN1067">
        <v>1483056.48</v>
      </c>
      <c r="DVP1067">
        <v>1458282</v>
      </c>
      <c r="DVR1067">
        <v>24774.48</v>
      </c>
      <c r="DVT1067">
        <v>1.0169900000000001</v>
      </c>
      <c r="DVX1067" t="s">
        <v>944</v>
      </c>
      <c r="DWD1067">
        <v>1483056.48</v>
      </c>
      <c r="DWF1067">
        <v>1458282</v>
      </c>
      <c r="DWH1067">
        <v>24774.48</v>
      </c>
      <c r="DWJ1067">
        <v>1.0169900000000001</v>
      </c>
      <c r="DWN1067" t="s">
        <v>944</v>
      </c>
      <c r="DWT1067">
        <v>1483056.48</v>
      </c>
      <c r="DWV1067">
        <v>1458282</v>
      </c>
      <c r="DWX1067">
        <v>24774.48</v>
      </c>
      <c r="DWZ1067">
        <v>1.0169900000000001</v>
      </c>
      <c r="DXD1067" t="s">
        <v>944</v>
      </c>
      <c r="DXJ1067">
        <v>1483056.48</v>
      </c>
      <c r="DXL1067">
        <v>1458282</v>
      </c>
      <c r="DXN1067">
        <v>24774.48</v>
      </c>
      <c r="DXP1067">
        <v>1.0169900000000001</v>
      </c>
      <c r="DXT1067" t="s">
        <v>944</v>
      </c>
      <c r="DXZ1067">
        <v>1483056.48</v>
      </c>
      <c r="DYB1067">
        <v>1458282</v>
      </c>
      <c r="DYD1067">
        <v>24774.48</v>
      </c>
      <c r="DYF1067">
        <v>1.0169900000000001</v>
      </c>
      <c r="DYJ1067" t="s">
        <v>944</v>
      </c>
      <c r="DYP1067">
        <v>1483056.48</v>
      </c>
      <c r="DYR1067">
        <v>1458282</v>
      </c>
      <c r="DYT1067">
        <v>24774.48</v>
      </c>
      <c r="DYV1067">
        <v>1.0169900000000001</v>
      </c>
      <c r="DYZ1067" t="s">
        <v>944</v>
      </c>
      <c r="DZF1067">
        <v>1483056.48</v>
      </c>
      <c r="DZH1067">
        <v>1458282</v>
      </c>
      <c r="DZJ1067">
        <v>24774.48</v>
      </c>
      <c r="DZL1067">
        <v>1.0169900000000001</v>
      </c>
      <c r="DZP1067" t="s">
        <v>944</v>
      </c>
      <c r="DZV1067">
        <v>1483056.48</v>
      </c>
      <c r="DZX1067">
        <v>1458282</v>
      </c>
      <c r="DZZ1067">
        <v>24774.48</v>
      </c>
      <c r="EAB1067">
        <v>1.0169900000000001</v>
      </c>
      <c r="EAF1067" t="s">
        <v>944</v>
      </c>
      <c r="EAL1067">
        <v>1483056.48</v>
      </c>
      <c r="EAN1067">
        <v>1458282</v>
      </c>
      <c r="EAP1067">
        <v>24774.48</v>
      </c>
      <c r="EAR1067">
        <v>1.0169900000000001</v>
      </c>
      <c r="EAV1067" t="s">
        <v>944</v>
      </c>
      <c r="EBB1067">
        <v>1483056.48</v>
      </c>
      <c r="EBD1067">
        <v>1458282</v>
      </c>
      <c r="EBF1067">
        <v>24774.48</v>
      </c>
      <c r="EBH1067">
        <v>1.0169900000000001</v>
      </c>
      <c r="EBL1067" t="s">
        <v>944</v>
      </c>
      <c r="EBR1067">
        <v>1483056.48</v>
      </c>
      <c r="EBT1067">
        <v>1458282</v>
      </c>
      <c r="EBV1067">
        <v>24774.48</v>
      </c>
      <c r="EBX1067">
        <v>1.0169900000000001</v>
      </c>
      <c r="ECB1067" t="s">
        <v>944</v>
      </c>
      <c r="ECH1067">
        <v>1483056.48</v>
      </c>
      <c r="ECJ1067">
        <v>1458282</v>
      </c>
      <c r="ECL1067">
        <v>24774.48</v>
      </c>
      <c r="ECN1067">
        <v>1.0169900000000001</v>
      </c>
      <c r="ECR1067" t="s">
        <v>944</v>
      </c>
      <c r="ECX1067">
        <v>1483056.48</v>
      </c>
      <c r="ECZ1067">
        <v>1458282</v>
      </c>
      <c r="EDB1067">
        <v>24774.48</v>
      </c>
      <c r="EDD1067">
        <v>1.0169900000000001</v>
      </c>
      <c r="EDH1067" t="s">
        <v>944</v>
      </c>
      <c r="EDN1067">
        <v>1483056.48</v>
      </c>
      <c r="EDP1067">
        <v>1458282</v>
      </c>
      <c r="EDR1067">
        <v>24774.48</v>
      </c>
      <c r="EDT1067">
        <v>1.0169900000000001</v>
      </c>
      <c r="EDX1067" t="s">
        <v>944</v>
      </c>
      <c r="EED1067">
        <v>1483056.48</v>
      </c>
      <c r="EEF1067">
        <v>1458282</v>
      </c>
      <c r="EEH1067">
        <v>24774.48</v>
      </c>
      <c r="EEJ1067">
        <v>1.0169900000000001</v>
      </c>
      <c r="EEN1067" t="s">
        <v>944</v>
      </c>
      <c r="EET1067">
        <v>1483056.48</v>
      </c>
      <c r="EEV1067">
        <v>1458282</v>
      </c>
      <c r="EEX1067">
        <v>24774.48</v>
      </c>
      <c r="EEZ1067">
        <v>1.0169900000000001</v>
      </c>
      <c r="EFD1067" t="s">
        <v>944</v>
      </c>
      <c r="EFJ1067">
        <v>1483056.48</v>
      </c>
      <c r="EFL1067">
        <v>1458282</v>
      </c>
      <c r="EFN1067">
        <v>24774.48</v>
      </c>
      <c r="EFP1067">
        <v>1.0169900000000001</v>
      </c>
      <c r="EFT1067" t="s">
        <v>944</v>
      </c>
      <c r="EFZ1067">
        <v>1483056.48</v>
      </c>
      <c r="EGB1067">
        <v>1458282</v>
      </c>
      <c r="EGD1067">
        <v>24774.48</v>
      </c>
      <c r="EGF1067">
        <v>1.0169900000000001</v>
      </c>
      <c r="EGJ1067" t="s">
        <v>944</v>
      </c>
      <c r="EGP1067">
        <v>1483056.48</v>
      </c>
      <c r="EGR1067">
        <v>1458282</v>
      </c>
      <c r="EGT1067">
        <v>24774.48</v>
      </c>
      <c r="EGV1067">
        <v>1.0169900000000001</v>
      </c>
      <c r="EGZ1067" t="s">
        <v>944</v>
      </c>
      <c r="EHF1067">
        <v>1483056.48</v>
      </c>
      <c r="EHH1067">
        <v>1458282</v>
      </c>
      <c r="EHJ1067">
        <v>24774.48</v>
      </c>
      <c r="EHL1067">
        <v>1.0169900000000001</v>
      </c>
      <c r="EHP1067" t="s">
        <v>944</v>
      </c>
      <c r="EHV1067">
        <v>1483056.48</v>
      </c>
      <c r="EHX1067">
        <v>1458282</v>
      </c>
      <c r="EHZ1067">
        <v>24774.48</v>
      </c>
      <c r="EIB1067">
        <v>1.0169900000000001</v>
      </c>
      <c r="EIF1067" t="s">
        <v>944</v>
      </c>
      <c r="EIL1067">
        <v>1483056.48</v>
      </c>
      <c r="EIN1067">
        <v>1458282</v>
      </c>
      <c r="EIP1067">
        <v>24774.48</v>
      </c>
      <c r="EIR1067">
        <v>1.0169900000000001</v>
      </c>
      <c r="EIV1067" t="s">
        <v>944</v>
      </c>
      <c r="EJB1067">
        <v>1483056.48</v>
      </c>
      <c r="EJD1067">
        <v>1458282</v>
      </c>
      <c r="EJF1067">
        <v>24774.48</v>
      </c>
      <c r="EJH1067">
        <v>1.0169900000000001</v>
      </c>
      <c r="EJL1067" t="s">
        <v>944</v>
      </c>
      <c r="EJR1067">
        <v>1483056.48</v>
      </c>
      <c r="EJT1067">
        <v>1458282</v>
      </c>
      <c r="EJV1067">
        <v>24774.48</v>
      </c>
      <c r="EJX1067">
        <v>1.0169900000000001</v>
      </c>
      <c r="EKB1067" t="s">
        <v>944</v>
      </c>
      <c r="EKH1067">
        <v>1483056.48</v>
      </c>
      <c r="EKJ1067">
        <v>1458282</v>
      </c>
      <c r="EKL1067">
        <v>24774.48</v>
      </c>
      <c r="EKN1067">
        <v>1.0169900000000001</v>
      </c>
      <c r="EKR1067" t="s">
        <v>944</v>
      </c>
      <c r="EKX1067">
        <v>1483056.48</v>
      </c>
      <c r="EKZ1067">
        <v>1458282</v>
      </c>
      <c r="ELB1067">
        <v>24774.48</v>
      </c>
      <c r="ELD1067">
        <v>1.0169900000000001</v>
      </c>
      <c r="ELH1067" t="s">
        <v>944</v>
      </c>
      <c r="ELN1067">
        <v>1483056.48</v>
      </c>
      <c r="ELP1067">
        <v>1458282</v>
      </c>
      <c r="ELR1067">
        <v>24774.48</v>
      </c>
      <c r="ELT1067">
        <v>1.0169900000000001</v>
      </c>
      <c r="ELX1067" t="s">
        <v>944</v>
      </c>
      <c r="EMD1067">
        <v>1483056.48</v>
      </c>
      <c r="EMF1067">
        <v>1458282</v>
      </c>
      <c r="EMH1067">
        <v>24774.48</v>
      </c>
      <c r="EMJ1067">
        <v>1.0169900000000001</v>
      </c>
      <c r="EMN1067" t="s">
        <v>944</v>
      </c>
      <c r="EMT1067">
        <v>1483056.48</v>
      </c>
      <c r="EMV1067">
        <v>1458282</v>
      </c>
      <c r="EMX1067">
        <v>24774.48</v>
      </c>
      <c r="EMZ1067">
        <v>1.0169900000000001</v>
      </c>
      <c r="END1067" t="s">
        <v>944</v>
      </c>
      <c r="ENJ1067">
        <v>1483056.48</v>
      </c>
      <c r="ENL1067">
        <v>1458282</v>
      </c>
      <c r="ENN1067">
        <v>24774.48</v>
      </c>
      <c r="ENP1067">
        <v>1.0169900000000001</v>
      </c>
      <c r="ENT1067" t="s">
        <v>944</v>
      </c>
      <c r="ENZ1067">
        <v>1483056.48</v>
      </c>
      <c r="EOB1067">
        <v>1458282</v>
      </c>
      <c r="EOD1067">
        <v>24774.48</v>
      </c>
      <c r="EOF1067">
        <v>1.0169900000000001</v>
      </c>
      <c r="EOJ1067" t="s">
        <v>944</v>
      </c>
      <c r="EOP1067">
        <v>1483056.48</v>
      </c>
      <c r="EOR1067">
        <v>1458282</v>
      </c>
      <c r="EOT1067">
        <v>24774.48</v>
      </c>
      <c r="EOV1067">
        <v>1.0169900000000001</v>
      </c>
      <c r="EOZ1067" t="s">
        <v>944</v>
      </c>
      <c r="EPF1067">
        <v>1483056.48</v>
      </c>
      <c r="EPH1067">
        <v>1458282</v>
      </c>
      <c r="EPJ1067">
        <v>24774.48</v>
      </c>
      <c r="EPL1067">
        <v>1.0169900000000001</v>
      </c>
      <c r="EPP1067" t="s">
        <v>944</v>
      </c>
      <c r="EPV1067">
        <v>1483056.48</v>
      </c>
      <c r="EPX1067">
        <v>1458282</v>
      </c>
      <c r="EPZ1067">
        <v>24774.48</v>
      </c>
      <c r="EQB1067">
        <v>1.0169900000000001</v>
      </c>
      <c r="EQF1067" t="s">
        <v>944</v>
      </c>
      <c r="EQL1067">
        <v>1483056.48</v>
      </c>
      <c r="EQN1067">
        <v>1458282</v>
      </c>
      <c r="EQP1067">
        <v>24774.48</v>
      </c>
      <c r="EQR1067">
        <v>1.0169900000000001</v>
      </c>
      <c r="EQV1067" t="s">
        <v>944</v>
      </c>
      <c r="ERB1067">
        <v>1483056.48</v>
      </c>
      <c r="ERD1067">
        <v>1458282</v>
      </c>
      <c r="ERF1067">
        <v>24774.48</v>
      </c>
      <c r="ERH1067">
        <v>1.0169900000000001</v>
      </c>
      <c r="ERL1067" t="s">
        <v>944</v>
      </c>
      <c r="ERR1067">
        <v>1483056.48</v>
      </c>
      <c r="ERT1067">
        <v>1458282</v>
      </c>
      <c r="ERV1067">
        <v>24774.48</v>
      </c>
      <c r="ERX1067">
        <v>1.0169900000000001</v>
      </c>
      <c r="ESB1067" t="s">
        <v>944</v>
      </c>
      <c r="ESH1067">
        <v>1483056.48</v>
      </c>
      <c r="ESJ1067">
        <v>1458282</v>
      </c>
      <c r="ESL1067">
        <v>24774.48</v>
      </c>
      <c r="ESN1067">
        <v>1.0169900000000001</v>
      </c>
      <c r="ESR1067" t="s">
        <v>944</v>
      </c>
      <c r="ESX1067">
        <v>1483056.48</v>
      </c>
      <c r="ESZ1067">
        <v>1458282</v>
      </c>
      <c r="ETB1067">
        <v>24774.48</v>
      </c>
      <c r="ETD1067">
        <v>1.0169900000000001</v>
      </c>
      <c r="ETH1067" t="s">
        <v>944</v>
      </c>
      <c r="ETN1067">
        <v>1483056.48</v>
      </c>
      <c r="ETP1067">
        <v>1458282</v>
      </c>
      <c r="ETR1067">
        <v>24774.48</v>
      </c>
      <c r="ETT1067">
        <v>1.0169900000000001</v>
      </c>
      <c r="ETX1067" t="s">
        <v>944</v>
      </c>
      <c r="EUD1067">
        <v>1483056.48</v>
      </c>
      <c r="EUF1067">
        <v>1458282</v>
      </c>
      <c r="EUH1067">
        <v>24774.48</v>
      </c>
      <c r="EUJ1067">
        <v>1.0169900000000001</v>
      </c>
      <c r="EUN1067" t="s">
        <v>944</v>
      </c>
      <c r="EUT1067">
        <v>1483056.48</v>
      </c>
      <c r="EUV1067">
        <v>1458282</v>
      </c>
      <c r="EUX1067">
        <v>24774.48</v>
      </c>
      <c r="EUZ1067">
        <v>1.0169900000000001</v>
      </c>
      <c r="EVD1067" t="s">
        <v>944</v>
      </c>
      <c r="EVJ1067">
        <v>1483056.48</v>
      </c>
      <c r="EVL1067">
        <v>1458282</v>
      </c>
      <c r="EVN1067">
        <v>24774.48</v>
      </c>
      <c r="EVP1067">
        <v>1.0169900000000001</v>
      </c>
      <c r="EVT1067" t="s">
        <v>944</v>
      </c>
      <c r="EVZ1067">
        <v>1483056.48</v>
      </c>
      <c r="EWB1067">
        <v>1458282</v>
      </c>
      <c r="EWD1067">
        <v>24774.48</v>
      </c>
      <c r="EWF1067">
        <v>1.0169900000000001</v>
      </c>
      <c r="EWJ1067" t="s">
        <v>944</v>
      </c>
      <c r="EWP1067">
        <v>1483056.48</v>
      </c>
      <c r="EWR1067">
        <v>1458282</v>
      </c>
      <c r="EWT1067">
        <v>24774.48</v>
      </c>
      <c r="EWV1067">
        <v>1.0169900000000001</v>
      </c>
      <c r="EWZ1067" t="s">
        <v>944</v>
      </c>
      <c r="EXF1067">
        <v>1483056.48</v>
      </c>
      <c r="EXH1067">
        <v>1458282</v>
      </c>
      <c r="EXJ1067">
        <v>24774.48</v>
      </c>
      <c r="EXL1067">
        <v>1.0169900000000001</v>
      </c>
      <c r="EXP1067" t="s">
        <v>944</v>
      </c>
      <c r="EXV1067">
        <v>1483056.48</v>
      </c>
      <c r="EXX1067">
        <v>1458282</v>
      </c>
      <c r="EXZ1067">
        <v>24774.48</v>
      </c>
      <c r="EYB1067">
        <v>1.0169900000000001</v>
      </c>
      <c r="EYF1067" t="s">
        <v>944</v>
      </c>
      <c r="EYL1067">
        <v>1483056.48</v>
      </c>
      <c r="EYN1067">
        <v>1458282</v>
      </c>
      <c r="EYP1067">
        <v>24774.48</v>
      </c>
      <c r="EYR1067">
        <v>1.0169900000000001</v>
      </c>
      <c r="EYV1067" t="s">
        <v>944</v>
      </c>
      <c r="EZB1067">
        <v>1483056.48</v>
      </c>
      <c r="EZD1067">
        <v>1458282</v>
      </c>
      <c r="EZF1067">
        <v>24774.48</v>
      </c>
      <c r="EZH1067">
        <v>1.0169900000000001</v>
      </c>
      <c r="EZL1067" t="s">
        <v>944</v>
      </c>
      <c r="EZR1067">
        <v>1483056.48</v>
      </c>
      <c r="EZT1067">
        <v>1458282</v>
      </c>
      <c r="EZV1067">
        <v>24774.48</v>
      </c>
      <c r="EZX1067">
        <v>1.0169900000000001</v>
      </c>
      <c r="FAB1067" t="s">
        <v>944</v>
      </c>
      <c r="FAH1067">
        <v>1483056.48</v>
      </c>
      <c r="FAJ1067">
        <v>1458282</v>
      </c>
      <c r="FAL1067">
        <v>24774.48</v>
      </c>
      <c r="FAN1067">
        <v>1.0169900000000001</v>
      </c>
      <c r="FAR1067" t="s">
        <v>944</v>
      </c>
      <c r="FAX1067">
        <v>1483056.48</v>
      </c>
      <c r="FAZ1067">
        <v>1458282</v>
      </c>
      <c r="FBB1067">
        <v>24774.48</v>
      </c>
      <c r="FBD1067">
        <v>1.0169900000000001</v>
      </c>
      <c r="FBH1067" t="s">
        <v>944</v>
      </c>
      <c r="FBN1067">
        <v>1483056.48</v>
      </c>
      <c r="FBP1067">
        <v>1458282</v>
      </c>
      <c r="FBR1067">
        <v>24774.48</v>
      </c>
      <c r="FBT1067">
        <v>1.0169900000000001</v>
      </c>
      <c r="FBX1067" t="s">
        <v>944</v>
      </c>
      <c r="FCD1067">
        <v>1483056.48</v>
      </c>
      <c r="FCF1067">
        <v>1458282</v>
      </c>
      <c r="FCH1067">
        <v>24774.48</v>
      </c>
      <c r="FCJ1067">
        <v>1.0169900000000001</v>
      </c>
      <c r="FCN1067" t="s">
        <v>944</v>
      </c>
      <c r="FCT1067">
        <v>1483056.48</v>
      </c>
      <c r="FCV1067">
        <v>1458282</v>
      </c>
      <c r="FCX1067">
        <v>24774.48</v>
      </c>
      <c r="FCZ1067">
        <v>1.0169900000000001</v>
      </c>
      <c r="FDD1067" t="s">
        <v>944</v>
      </c>
      <c r="FDJ1067">
        <v>1483056.48</v>
      </c>
      <c r="FDL1067">
        <v>1458282</v>
      </c>
      <c r="FDN1067">
        <v>24774.48</v>
      </c>
      <c r="FDP1067">
        <v>1.0169900000000001</v>
      </c>
      <c r="FDT1067" t="s">
        <v>944</v>
      </c>
      <c r="FDZ1067">
        <v>1483056.48</v>
      </c>
      <c r="FEB1067">
        <v>1458282</v>
      </c>
      <c r="FED1067">
        <v>24774.48</v>
      </c>
      <c r="FEF1067">
        <v>1.0169900000000001</v>
      </c>
      <c r="FEJ1067" t="s">
        <v>944</v>
      </c>
      <c r="FEP1067">
        <v>1483056.48</v>
      </c>
      <c r="FER1067">
        <v>1458282</v>
      </c>
      <c r="FET1067">
        <v>24774.48</v>
      </c>
      <c r="FEV1067">
        <v>1.0169900000000001</v>
      </c>
      <c r="FEZ1067" t="s">
        <v>944</v>
      </c>
      <c r="FFF1067">
        <v>1483056.48</v>
      </c>
      <c r="FFH1067">
        <v>1458282</v>
      </c>
      <c r="FFJ1067">
        <v>24774.48</v>
      </c>
      <c r="FFL1067">
        <v>1.0169900000000001</v>
      </c>
      <c r="FFP1067" t="s">
        <v>944</v>
      </c>
      <c r="FFV1067">
        <v>1483056.48</v>
      </c>
      <c r="FFX1067">
        <v>1458282</v>
      </c>
      <c r="FFZ1067">
        <v>24774.48</v>
      </c>
      <c r="FGB1067">
        <v>1.0169900000000001</v>
      </c>
      <c r="FGF1067" t="s">
        <v>944</v>
      </c>
      <c r="FGL1067">
        <v>1483056.48</v>
      </c>
      <c r="FGN1067">
        <v>1458282</v>
      </c>
      <c r="FGP1067">
        <v>24774.48</v>
      </c>
      <c r="FGR1067">
        <v>1.0169900000000001</v>
      </c>
      <c r="FGV1067" t="s">
        <v>944</v>
      </c>
      <c r="FHB1067">
        <v>1483056.48</v>
      </c>
      <c r="FHD1067">
        <v>1458282</v>
      </c>
      <c r="FHF1067">
        <v>24774.48</v>
      </c>
      <c r="FHH1067">
        <v>1.0169900000000001</v>
      </c>
      <c r="FHL1067" t="s">
        <v>944</v>
      </c>
      <c r="FHR1067">
        <v>1483056.48</v>
      </c>
      <c r="FHT1067">
        <v>1458282</v>
      </c>
      <c r="FHV1067">
        <v>24774.48</v>
      </c>
      <c r="FHX1067">
        <v>1.0169900000000001</v>
      </c>
      <c r="FIB1067" t="s">
        <v>944</v>
      </c>
      <c r="FIH1067">
        <v>1483056.48</v>
      </c>
      <c r="FIJ1067">
        <v>1458282</v>
      </c>
      <c r="FIL1067">
        <v>24774.48</v>
      </c>
      <c r="FIN1067">
        <v>1.0169900000000001</v>
      </c>
      <c r="FIR1067" t="s">
        <v>944</v>
      </c>
      <c r="FIX1067">
        <v>1483056.48</v>
      </c>
      <c r="FIZ1067">
        <v>1458282</v>
      </c>
      <c r="FJB1067">
        <v>24774.48</v>
      </c>
      <c r="FJD1067">
        <v>1.0169900000000001</v>
      </c>
      <c r="FJH1067" t="s">
        <v>944</v>
      </c>
      <c r="FJN1067">
        <v>1483056.48</v>
      </c>
      <c r="FJP1067">
        <v>1458282</v>
      </c>
      <c r="FJR1067">
        <v>24774.48</v>
      </c>
      <c r="FJT1067">
        <v>1.0169900000000001</v>
      </c>
      <c r="FJX1067" t="s">
        <v>944</v>
      </c>
      <c r="FKD1067">
        <v>1483056.48</v>
      </c>
      <c r="FKF1067">
        <v>1458282</v>
      </c>
      <c r="FKH1067">
        <v>24774.48</v>
      </c>
      <c r="FKJ1067">
        <v>1.0169900000000001</v>
      </c>
      <c r="FKN1067" t="s">
        <v>944</v>
      </c>
      <c r="FKT1067">
        <v>1483056.48</v>
      </c>
      <c r="FKV1067">
        <v>1458282</v>
      </c>
      <c r="FKX1067">
        <v>24774.48</v>
      </c>
      <c r="FKZ1067">
        <v>1.0169900000000001</v>
      </c>
      <c r="FLD1067" t="s">
        <v>944</v>
      </c>
      <c r="FLJ1067">
        <v>1483056.48</v>
      </c>
      <c r="FLL1067">
        <v>1458282</v>
      </c>
      <c r="FLN1067">
        <v>24774.48</v>
      </c>
      <c r="FLP1067">
        <v>1.0169900000000001</v>
      </c>
      <c r="FLT1067" t="s">
        <v>944</v>
      </c>
      <c r="FLZ1067">
        <v>1483056.48</v>
      </c>
      <c r="FMB1067">
        <v>1458282</v>
      </c>
      <c r="FMD1067">
        <v>24774.48</v>
      </c>
      <c r="FMF1067">
        <v>1.0169900000000001</v>
      </c>
      <c r="FMJ1067" t="s">
        <v>944</v>
      </c>
      <c r="FMP1067">
        <v>1483056.48</v>
      </c>
      <c r="FMR1067">
        <v>1458282</v>
      </c>
      <c r="FMT1067">
        <v>24774.48</v>
      </c>
      <c r="FMV1067">
        <v>1.0169900000000001</v>
      </c>
      <c r="FMZ1067" t="s">
        <v>944</v>
      </c>
      <c r="FNF1067">
        <v>1483056.48</v>
      </c>
      <c r="FNH1067">
        <v>1458282</v>
      </c>
      <c r="FNJ1067">
        <v>24774.48</v>
      </c>
      <c r="FNL1067">
        <v>1.0169900000000001</v>
      </c>
      <c r="FNP1067" t="s">
        <v>944</v>
      </c>
      <c r="FNV1067">
        <v>1483056.48</v>
      </c>
      <c r="FNX1067">
        <v>1458282</v>
      </c>
      <c r="FNZ1067">
        <v>24774.48</v>
      </c>
      <c r="FOB1067">
        <v>1.0169900000000001</v>
      </c>
      <c r="FOF1067" t="s">
        <v>944</v>
      </c>
      <c r="FOL1067">
        <v>1483056.48</v>
      </c>
      <c r="FON1067">
        <v>1458282</v>
      </c>
      <c r="FOP1067">
        <v>24774.48</v>
      </c>
      <c r="FOR1067">
        <v>1.0169900000000001</v>
      </c>
      <c r="FOV1067" t="s">
        <v>944</v>
      </c>
      <c r="FPB1067">
        <v>1483056.48</v>
      </c>
      <c r="FPD1067">
        <v>1458282</v>
      </c>
      <c r="FPF1067">
        <v>24774.48</v>
      </c>
      <c r="FPH1067">
        <v>1.0169900000000001</v>
      </c>
      <c r="FPL1067" t="s">
        <v>944</v>
      </c>
      <c r="FPR1067">
        <v>1483056.48</v>
      </c>
      <c r="FPT1067">
        <v>1458282</v>
      </c>
      <c r="FPV1067">
        <v>24774.48</v>
      </c>
      <c r="FPX1067">
        <v>1.0169900000000001</v>
      </c>
      <c r="FQB1067" t="s">
        <v>944</v>
      </c>
      <c r="FQH1067">
        <v>1483056.48</v>
      </c>
      <c r="FQJ1067">
        <v>1458282</v>
      </c>
      <c r="FQL1067">
        <v>24774.48</v>
      </c>
      <c r="FQN1067">
        <v>1.0169900000000001</v>
      </c>
      <c r="FQR1067" t="s">
        <v>944</v>
      </c>
      <c r="FQX1067">
        <v>1483056.48</v>
      </c>
      <c r="FQZ1067">
        <v>1458282</v>
      </c>
      <c r="FRB1067">
        <v>24774.48</v>
      </c>
      <c r="FRD1067">
        <v>1.0169900000000001</v>
      </c>
      <c r="FRH1067" t="s">
        <v>944</v>
      </c>
      <c r="FRN1067">
        <v>1483056.48</v>
      </c>
      <c r="FRP1067">
        <v>1458282</v>
      </c>
      <c r="FRR1067">
        <v>24774.48</v>
      </c>
      <c r="FRT1067">
        <v>1.0169900000000001</v>
      </c>
      <c r="FRX1067" t="s">
        <v>944</v>
      </c>
      <c r="FSD1067">
        <v>1483056.48</v>
      </c>
      <c r="FSF1067">
        <v>1458282</v>
      </c>
      <c r="FSH1067">
        <v>24774.48</v>
      </c>
      <c r="FSJ1067">
        <v>1.0169900000000001</v>
      </c>
      <c r="FSN1067" t="s">
        <v>944</v>
      </c>
      <c r="FST1067">
        <v>1483056.48</v>
      </c>
      <c r="FSV1067">
        <v>1458282</v>
      </c>
      <c r="FSX1067">
        <v>24774.48</v>
      </c>
      <c r="FSZ1067">
        <v>1.0169900000000001</v>
      </c>
      <c r="FTD1067" t="s">
        <v>944</v>
      </c>
      <c r="FTJ1067">
        <v>1483056.48</v>
      </c>
      <c r="FTL1067">
        <v>1458282</v>
      </c>
      <c r="FTN1067">
        <v>24774.48</v>
      </c>
      <c r="FTP1067">
        <v>1.0169900000000001</v>
      </c>
      <c r="FTT1067" t="s">
        <v>944</v>
      </c>
      <c r="FTZ1067">
        <v>1483056.48</v>
      </c>
      <c r="FUB1067">
        <v>1458282</v>
      </c>
      <c r="FUD1067">
        <v>24774.48</v>
      </c>
      <c r="FUF1067">
        <v>1.0169900000000001</v>
      </c>
      <c r="FUJ1067" t="s">
        <v>944</v>
      </c>
      <c r="FUP1067">
        <v>1483056.48</v>
      </c>
      <c r="FUR1067">
        <v>1458282</v>
      </c>
      <c r="FUT1067">
        <v>24774.48</v>
      </c>
      <c r="FUV1067">
        <v>1.0169900000000001</v>
      </c>
      <c r="FUZ1067" t="s">
        <v>944</v>
      </c>
      <c r="FVF1067">
        <v>1483056.48</v>
      </c>
      <c r="FVH1067">
        <v>1458282</v>
      </c>
      <c r="FVJ1067">
        <v>24774.48</v>
      </c>
      <c r="FVL1067">
        <v>1.0169900000000001</v>
      </c>
      <c r="FVP1067" t="s">
        <v>944</v>
      </c>
      <c r="FVV1067">
        <v>1483056.48</v>
      </c>
      <c r="FVX1067">
        <v>1458282</v>
      </c>
      <c r="FVZ1067">
        <v>24774.48</v>
      </c>
      <c r="FWB1067">
        <v>1.0169900000000001</v>
      </c>
      <c r="FWF1067" t="s">
        <v>944</v>
      </c>
      <c r="FWL1067">
        <v>1483056.48</v>
      </c>
      <c r="FWN1067">
        <v>1458282</v>
      </c>
      <c r="FWP1067">
        <v>24774.48</v>
      </c>
      <c r="FWR1067">
        <v>1.0169900000000001</v>
      </c>
      <c r="FWV1067" t="s">
        <v>944</v>
      </c>
      <c r="FXB1067">
        <v>1483056.48</v>
      </c>
      <c r="FXD1067">
        <v>1458282</v>
      </c>
      <c r="FXF1067">
        <v>24774.48</v>
      </c>
      <c r="FXH1067">
        <v>1.0169900000000001</v>
      </c>
      <c r="FXL1067" t="s">
        <v>944</v>
      </c>
      <c r="FXR1067">
        <v>1483056.48</v>
      </c>
      <c r="FXT1067">
        <v>1458282</v>
      </c>
      <c r="FXV1067">
        <v>24774.48</v>
      </c>
      <c r="FXX1067">
        <v>1.0169900000000001</v>
      </c>
      <c r="FYB1067" t="s">
        <v>944</v>
      </c>
      <c r="FYH1067">
        <v>1483056.48</v>
      </c>
      <c r="FYJ1067">
        <v>1458282</v>
      </c>
      <c r="FYL1067">
        <v>24774.48</v>
      </c>
      <c r="FYN1067">
        <v>1.0169900000000001</v>
      </c>
      <c r="FYR1067" t="s">
        <v>944</v>
      </c>
      <c r="FYX1067">
        <v>1483056.48</v>
      </c>
      <c r="FYZ1067">
        <v>1458282</v>
      </c>
      <c r="FZB1067">
        <v>24774.48</v>
      </c>
      <c r="FZD1067">
        <v>1.0169900000000001</v>
      </c>
      <c r="FZH1067" t="s">
        <v>944</v>
      </c>
      <c r="FZN1067">
        <v>1483056.48</v>
      </c>
      <c r="FZP1067">
        <v>1458282</v>
      </c>
      <c r="FZR1067">
        <v>24774.48</v>
      </c>
      <c r="FZT1067">
        <v>1.0169900000000001</v>
      </c>
      <c r="FZX1067" t="s">
        <v>944</v>
      </c>
      <c r="GAD1067">
        <v>1483056.48</v>
      </c>
      <c r="GAF1067">
        <v>1458282</v>
      </c>
      <c r="GAH1067">
        <v>24774.48</v>
      </c>
      <c r="GAJ1067">
        <v>1.0169900000000001</v>
      </c>
      <c r="GAN1067" t="s">
        <v>944</v>
      </c>
      <c r="GAT1067">
        <v>1483056.48</v>
      </c>
      <c r="GAV1067">
        <v>1458282</v>
      </c>
      <c r="GAX1067">
        <v>24774.48</v>
      </c>
      <c r="GAZ1067">
        <v>1.0169900000000001</v>
      </c>
      <c r="GBD1067" t="s">
        <v>944</v>
      </c>
      <c r="GBJ1067">
        <v>1483056.48</v>
      </c>
      <c r="GBL1067">
        <v>1458282</v>
      </c>
      <c r="GBN1067">
        <v>24774.48</v>
      </c>
      <c r="GBP1067">
        <v>1.0169900000000001</v>
      </c>
      <c r="GBT1067" t="s">
        <v>944</v>
      </c>
      <c r="GBZ1067">
        <v>1483056.48</v>
      </c>
      <c r="GCB1067">
        <v>1458282</v>
      </c>
      <c r="GCD1067">
        <v>24774.48</v>
      </c>
      <c r="GCF1067">
        <v>1.0169900000000001</v>
      </c>
      <c r="GCJ1067" t="s">
        <v>944</v>
      </c>
      <c r="GCP1067">
        <v>1483056.48</v>
      </c>
      <c r="GCR1067">
        <v>1458282</v>
      </c>
      <c r="GCT1067">
        <v>24774.48</v>
      </c>
      <c r="GCV1067">
        <v>1.0169900000000001</v>
      </c>
      <c r="GCZ1067" t="s">
        <v>944</v>
      </c>
      <c r="GDF1067">
        <v>1483056.48</v>
      </c>
      <c r="GDH1067">
        <v>1458282</v>
      </c>
      <c r="GDJ1067">
        <v>24774.48</v>
      </c>
      <c r="GDL1067">
        <v>1.0169900000000001</v>
      </c>
      <c r="GDP1067" t="s">
        <v>944</v>
      </c>
      <c r="GDV1067">
        <v>1483056.48</v>
      </c>
      <c r="GDX1067">
        <v>1458282</v>
      </c>
      <c r="GDZ1067">
        <v>24774.48</v>
      </c>
      <c r="GEB1067">
        <v>1.0169900000000001</v>
      </c>
      <c r="GEF1067" t="s">
        <v>944</v>
      </c>
      <c r="GEL1067">
        <v>1483056.48</v>
      </c>
      <c r="GEN1067">
        <v>1458282</v>
      </c>
      <c r="GEP1067">
        <v>24774.48</v>
      </c>
      <c r="GER1067">
        <v>1.0169900000000001</v>
      </c>
      <c r="GEV1067" t="s">
        <v>944</v>
      </c>
      <c r="GFB1067">
        <v>1483056.48</v>
      </c>
      <c r="GFD1067">
        <v>1458282</v>
      </c>
      <c r="GFF1067">
        <v>24774.48</v>
      </c>
      <c r="GFH1067">
        <v>1.0169900000000001</v>
      </c>
      <c r="GFL1067" t="s">
        <v>944</v>
      </c>
      <c r="GFR1067">
        <v>1483056.48</v>
      </c>
      <c r="GFT1067">
        <v>1458282</v>
      </c>
      <c r="GFV1067">
        <v>24774.48</v>
      </c>
      <c r="GFX1067">
        <v>1.0169900000000001</v>
      </c>
      <c r="GGB1067" t="s">
        <v>944</v>
      </c>
      <c r="GGH1067">
        <v>1483056.48</v>
      </c>
      <c r="GGJ1067">
        <v>1458282</v>
      </c>
      <c r="GGL1067">
        <v>24774.48</v>
      </c>
      <c r="GGN1067">
        <v>1.0169900000000001</v>
      </c>
      <c r="GGR1067" t="s">
        <v>944</v>
      </c>
      <c r="GGX1067">
        <v>1483056.48</v>
      </c>
      <c r="GGZ1067">
        <v>1458282</v>
      </c>
      <c r="GHB1067">
        <v>24774.48</v>
      </c>
      <c r="GHD1067">
        <v>1.0169900000000001</v>
      </c>
      <c r="GHH1067" t="s">
        <v>944</v>
      </c>
      <c r="GHN1067">
        <v>1483056.48</v>
      </c>
      <c r="GHP1067">
        <v>1458282</v>
      </c>
      <c r="GHR1067">
        <v>24774.48</v>
      </c>
      <c r="GHT1067">
        <v>1.0169900000000001</v>
      </c>
      <c r="GHX1067" t="s">
        <v>944</v>
      </c>
      <c r="GID1067">
        <v>1483056.48</v>
      </c>
      <c r="GIF1067">
        <v>1458282</v>
      </c>
      <c r="GIH1067">
        <v>24774.48</v>
      </c>
      <c r="GIJ1067">
        <v>1.0169900000000001</v>
      </c>
      <c r="GIN1067" t="s">
        <v>944</v>
      </c>
      <c r="GIT1067">
        <v>1483056.48</v>
      </c>
      <c r="GIV1067">
        <v>1458282</v>
      </c>
      <c r="GIX1067">
        <v>24774.48</v>
      </c>
      <c r="GIZ1067">
        <v>1.0169900000000001</v>
      </c>
      <c r="GJD1067" t="s">
        <v>944</v>
      </c>
      <c r="GJJ1067">
        <v>1483056.48</v>
      </c>
      <c r="GJL1067">
        <v>1458282</v>
      </c>
      <c r="GJN1067">
        <v>24774.48</v>
      </c>
      <c r="GJP1067">
        <v>1.0169900000000001</v>
      </c>
      <c r="GJT1067" t="s">
        <v>944</v>
      </c>
      <c r="GJZ1067">
        <v>1483056.48</v>
      </c>
      <c r="GKB1067">
        <v>1458282</v>
      </c>
      <c r="GKD1067">
        <v>24774.48</v>
      </c>
      <c r="GKF1067">
        <v>1.0169900000000001</v>
      </c>
      <c r="GKJ1067" t="s">
        <v>944</v>
      </c>
      <c r="GKP1067">
        <v>1483056.48</v>
      </c>
      <c r="GKR1067">
        <v>1458282</v>
      </c>
      <c r="GKT1067">
        <v>24774.48</v>
      </c>
      <c r="GKV1067">
        <v>1.0169900000000001</v>
      </c>
      <c r="GKZ1067" t="s">
        <v>944</v>
      </c>
      <c r="GLF1067">
        <v>1483056.48</v>
      </c>
      <c r="GLH1067">
        <v>1458282</v>
      </c>
      <c r="GLJ1067">
        <v>24774.48</v>
      </c>
      <c r="GLL1067">
        <v>1.0169900000000001</v>
      </c>
      <c r="GLP1067" t="s">
        <v>944</v>
      </c>
      <c r="GLV1067">
        <v>1483056.48</v>
      </c>
      <c r="GLX1067">
        <v>1458282</v>
      </c>
      <c r="GLZ1067">
        <v>24774.48</v>
      </c>
      <c r="GMB1067">
        <v>1.0169900000000001</v>
      </c>
      <c r="GMF1067" t="s">
        <v>944</v>
      </c>
      <c r="GML1067">
        <v>1483056.48</v>
      </c>
      <c r="GMN1067">
        <v>1458282</v>
      </c>
      <c r="GMP1067">
        <v>24774.48</v>
      </c>
      <c r="GMR1067">
        <v>1.0169900000000001</v>
      </c>
      <c r="GMV1067" t="s">
        <v>944</v>
      </c>
      <c r="GNB1067">
        <v>1483056.48</v>
      </c>
      <c r="GND1067">
        <v>1458282</v>
      </c>
      <c r="GNF1067">
        <v>24774.48</v>
      </c>
      <c r="GNH1067">
        <v>1.0169900000000001</v>
      </c>
      <c r="GNL1067" t="s">
        <v>944</v>
      </c>
      <c r="GNR1067">
        <v>1483056.48</v>
      </c>
      <c r="GNT1067">
        <v>1458282</v>
      </c>
      <c r="GNV1067">
        <v>24774.48</v>
      </c>
      <c r="GNX1067">
        <v>1.0169900000000001</v>
      </c>
      <c r="GOB1067" t="s">
        <v>944</v>
      </c>
      <c r="GOH1067">
        <v>1483056.48</v>
      </c>
      <c r="GOJ1067">
        <v>1458282</v>
      </c>
      <c r="GOL1067">
        <v>24774.48</v>
      </c>
      <c r="GON1067">
        <v>1.0169900000000001</v>
      </c>
      <c r="GOR1067" t="s">
        <v>944</v>
      </c>
      <c r="GOX1067">
        <v>1483056.48</v>
      </c>
      <c r="GOZ1067">
        <v>1458282</v>
      </c>
      <c r="GPB1067">
        <v>24774.48</v>
      </c>
      <c r="GPD1067">
        <v>1.0169900000000001</v>
      </c>
      <c r="GPH1067" t="s">
        <v>944</v>
      </c>
      <c r="GPN1067">
        <v>1483056.48</v>
      </c>
      <c r="GPP1067">
        <v>1458282</v>
      </c>
      <c r="GPR1067">
        <v>24774.48</v>
      </c>
      <c r="GPT1067">
        <v>1.0169900000000001</v>
      </c>
      <c r="GPX1067" t="s">
        <v>944</v>
      </c>
      <c r="GQD1067">
        <v>1483056.48</v>
      </c>
      <c r="GQF1067">
        <v>1458282</v>
      </c>
      <c r="GQH1067">
        <v>24774.48</v>
      </c>
      <c r="GQJ1067">
        <v>1.0169900000000001</v>
      </c>
      <c r="GQN1067" t="s">
        <v>944</v>
      </c>
      <c r="GQT1067">
        <v>1483056.48</v>
      </c>
      <c r="GQV1067">
        <v>1458282</v>
      </c>
      <c r="GQX1067">
        <v>24774.48</v>
      </c>
      <c r="GQZ1067">
        <v>1.0169900000000001</v>
      </c>
      <c r="GRD1067" t="s">
        <v>944</v>
      </c>
      <c r="GRJ1067">
        <v>1483056.48</v>
      </c>
      <c r="GRL1067">
        <v>1458282</v>
      </c>
      <c r="GRN1067">
        <v>24774.48</v>
      </c>
      <c r="GRP1067">
        <v>1.0169900000000001</v>
      </c>
      <c r="GRT1067" t="s">
        <v>944</v>
      </c>
      <c r="GRZ1067">
        <v>1483056.48</v>
      </c>
      <c r="GSB1067">
        <v>1458282</v>
      </c>
      <c r="GSD1067">
        <v>24774.48</v>
      </c>
      <c r="GSF1067">
        <v>1.0169900000000001</v>
      </c>
      <c r="GSJ1067" t="s">
        <v>944</v>
      </c>
      <c r="GSP1067">
        <v>1483056.48</v>
      </c>
      <c r="GSR1067">
        <v>1458282</v>
      </c>
      <c r="GST1067">
        <v>24774.48</v>
      </c>
      <c r="GSV1067">
        <v>1.0169900000000001</v>
      </c>
      <c r="GSZ1067" t="s">
        <v>944</v>
      </c>
      <c r="GTF1067">
        <v>1483056.48</v>
      </c>
      <c r="GTH1067">
        <v>1458282</v>
      </c>
      <c r="GTJ1067">
        <v>24774.48</v>
      </c>
      <c r="GTL1067">
        <v>1.0169900000000001</v>
      </c>
      <c r="GTP1067" t="s">
        <v>944</v>
      </c>
      <c r="GTV1067">
        <v>1483056.48</v>
      </c>
      <c r="GTX1067">
        <v>1458282</v>
      </c>
      <c r="GTZ1067">
        <v>24774.48</v>
      </c>
      <c r="GUB1067">
        <v>1.0169900000000001</v>
      </c>
      <c r="GUF1067" t="s">
        <v>944</v>
      </c>
      <c r="GUL1067">
        <v>1483056.48</v>
      </c>
      <c r="GUN1067">
        <v>1458282</v>
      </c>
      <c r="GUP1067">
        <v>24774.48</v>
      </c>
      <c r="GUR1067">
        <v>1.0169900000000001</v>
      </c>
      <c r="GUV1067" t="s">
        <v>944</v>
      </c>
      <c r="GVB1067">
        <v>1483056.48</v>
      </c>
      <c r="GVD1067">
        <v>1458282</v>
      </c>
      <c r="GVF1067">
        <v>24774.48</v>
      </c>
      <c r="GVH1067">
        <v>1.0169900000000001</v>
      </c>
      <c r="GVL1067" t="s">
        <v>944</v>
      </c>
      <c r="GVR1067">
        <v>1483056.48</v>
      </c>
      <c r="GVT1067">
        <v>1458282</v>
      </c>
      <c r="GVV1067">
        <v>24774.48</v>
      </c>
      <c r="GVX1067">
        <v>1.0169900000000001</v>
      </c>
      <c r="GWB1067" t="s">
        <v>944</v>
      </c>
      <c r="GWH1067">
        <v>1483056.48</v>
      </c>
      <c r="GWJ1067">
        <v>1458282</v>
      </c>
      <c r="GWL1067">
        <v>24774.48</v>
      </c>
      <c r="GWN1067">
        <v>1.0169900000000001</v>
      </c>
      <c r="GWR1067" t="s">
        <v>944</v>
      </c>
      <c r="GWX1067">
        <v>1483056.48</v>
      </c>
      <c r="GWZ1067">
        <v>1458282</v>
      </c>
      <c r="GXB1067">
        <v>24774.48</v>
      </c>
      <c r="GXD1067">
        <v>1.0169900000000001</v>
      </c>
      <c r="GXH1067" t="s">
        <v>944</v>
      </c>
      <c r="GXN1067">
        <v>1483056.48</v>
      </c>
      <c r="GXP1067">
        <v>1458282</v>
      </c>
      <c r="GXR1067">
        <v>24774.48</v>
      </c>
      <c r="GXT1067">
        <v>1.0169900000000001</v>
      </c>
      <c r="GXX1067" t="s">
        <v>944</v>
      </c>
      <c r="GYD1067">
        <v>1483056.48</v>
      </c>
      <c r="GYF1067">
        <v>1458282</v>
      </c>
      <c r="GYH1067">
        <v>24774.48</v>
      </c>
      <c r="GYJ1067">
        <v>1.0169900000000001</v>
      </c>
      <c r="GYN1067" t="s">
        <v>944</v>
      </c>
      <c r="GYT1067">
        <v>1483056.48</v>
      </c>
      <c r="GYV1067">
        <v>1458282</v>
      </c>
      <c r="GYX1067">
        <v>24774.48</v>
      </c>
      <c r="GYZ1067">
        <v>1.0169900000000001</v>
      </c>
      <c r="GZD1067" t="s">
        <v>944</v>
      </c>
      <c r="GZJ1067">
        <v>1483056.48</v>
      </c>
      <c r="GZL1067">
        <v>1458282</v>
      </c>
      <c r="GZN1067">
        <v>24774.48</v>
      </c>
      <c r="GZP1067">
        <v>1.0169900000000001</v>
      </c>
      <c r="GZT1067" t="s">
        <v>944</v>
      </c>
      <c r="GZZ1067">
        <v>1483056.48</v>
      </c>
      <c r="HAB1067">
        <v>1458282</v>
      </c>
      <c r="HAD1067">
        <v>24774.48</v>
      </c>
      <c r="HAF1067">
        <v>1.0169900000000001</v>
      </c>
      <c r="HAJ1067" t="s">
        <v>944</v>
      </c>
      <c r="HAP1067">
        <v>1483056.48</v>
      </c>
      <c r="HAR1067">
        <v>1458282</v>
      </c>
      <c r="HAT1067">
        <v>24774.48</v>
      </c>
      <c r="HAV1067">
        <v>1.0169900000000001</v>
      </c>
      <c r="HAZ1067" t="s">
        <v>944</v>
      </c>
      <c r="HBF1067">
        <v>1483056.48</v>
      </c>
      <c r="HBH1067">
        <v>1458282</v>
      </c>
      <c r="HBJ1067">
        <v>24774.48</v>
      </c>
      <c r="HBL1067">
        <v>1.0169900000000001</v>
      </c>
      <c r="HBP1067" t="s">
        <v>944</v>
      </c>
      <c r="HBV1067">
        <v>1483056.48</v>
      </c>
      <c r="HBX1067">
        <v>1458282</v>
      </c>
      <c r="HBZ1067">
        <v>24774.48</v>
      </c>
      <c r="HCB1067">
        <v>1.0169900000000001</v>
      </c>
      <c r="HCF1067" t="s">
        <v>944</v>
      </c>
      <c r="HCL1067">
        <v>1483056.48</v>
      </c>
      <c r="HCN1067">
        <v>1458282</v>
      </c>
      <c r="HCP1067">
        <v>24774.48</v>
      </c>
      <c r="HCR1067">
        <v>1.0169900000000001</v>
      </c>
      <c r="HCV1067" t="s">
        <v>944</v>
      </c>
      <c r="HDB1067">
        <v>1483056.48</v>
      </c>
      <c r="HDD1067">
        <v>1458282</v>
      </c>
      <c r="HDF1067">
        <v>24774.48</v>
      </c>
      <c r="HDH1067">
        <v>1.0169900000000001</v>
      </c>
      <c r="HDL1067" t="s">
        <v>944</v>
      </c>
      <c r="HDR1067">
        <v>1483056.48</v>
      </c>
      <c r="HDT1067">
        <v>1458282</v>
      </c>
      <c r="HDV1067">
        <v>24774.48</v>
      </c>
      <c r="HDX1067">
        <v>1.0169900000000001</v>
      </c>
      <c r="HEB1067" t="s">
        <v>944</v>
      </c>
      <c r="HEH1067">
        <v>1483056.48</v>
      </c>
      <c r="HEJ1067">
        <v>1458282</v>
      </c>
      <c r="HEL1067">
        <v>24774.48</v>
      </c>
      <c r="HEN1067">
        <v>1.0169900000000001</v>
      </c>
      <c r="HER1067" t="s">
        <v>944</v>
      </c>
      <c r="HEX1067">
        <v>1483056.48</v>
      </c>
      <c r="HEZ1067">
        <v>1458282</v>
      </c>
      <c r="HFB1067">
        <v>24774.48</v>
      </c>
      <c r="HFD1067">
        <v>1.0169900000000001</v>
      </c>
      <c r="HFH1067" t="s">
        <v>944</v>
      </c>
      <c r="HFN1067">
        <v>1483056.48</v>
      </c>
      <c r="HFP1067">
        <v>1458282</v>
      </c>
      <c r="HFR1067">
        <v>24774.48</v>
      </c>
      <c r="HFT1067">
        <v>1.0169900000000001</v>
      </c>
      <c r="HFX1067" t="s">
        <v>944</v>
      </c>
      <c r="HGD1067">
        <v>1483056.48</v>
      </c>
      <c r="HGF1067">
        <v>1458282</v>
      </c>
      <c r="HGH1067">
        <v>24774.48</v>
      </c>
      <c r="HGJ1067">
        <v>1.0169900000000001</v>
      </c>
      <c r="HGN1067" t="s">
        <v>944</v>
      </c>
      <c r="HGT1067">
        <v>1483056.48</v>
      </c>
      <c r="HGV1067">
        <v>1458282</v>
      </c>
      <c r="HGX1067">
        <v>24774.48</v>
      </c>
      <c r="HGZ1067">
        <v>1.0169900000000001</v>
      </c>
      <c r="HHD1067" t="s">
        <v>944</v>
      </c>
      <c r="HHJ1067">
        <v>1483056.48</v>
      </c>
      <c r="HHL1067">
        <v>1458282</v>
      </c>
      <c r="HHN1067">
        <v>24774.48</v>
      </c>
      <c r="HHP1067">
        <v>1.0169900000000001</v>
      </c>
      <c r="HHT1067" t="s">
        <v>944</v>
      </c>
      <c r="HHZ1067">
        <v>1483056.48</v>
      </c>
      <c r="HIB1067">
        <v>1458282</v>
      </c>
      <c r="HID1067">
        <v>24774.48</v>
      </c>
      <c r="HIF1067">
        <v>1.0169900000000001</v>
      </c>
      <c r="HIJ1067" t="s">
        <v>944</v>
      </c>
      <c r="HIP1067">
        <v>1483056.48</v>
      </c>
      <c r="HIR1067">
        <v>1458282</v>
      </c>
      <c r="HIT1067">
        <v>24774.48</v>
      </c>
      <c r="HIV1067">
        <v>1.0169900000000001</v>
      </c>
      <c r="HIZ1067" t="s">
        <v>944</v>
      </c>
      <c r="HJF1067">
        <v>1483056.48</v>
      </c>
      <c r="HJH1067">
        <v>1458282</v>
      </c>
      <c r="HJJ1067">
        <v>24774.48</v>
      </c>
      <c r="HJL1067">
        <v>1.0169900000000001</v>
      </c>
      <c r="HJP1067" t="s">
        <v>944</v>
      </c>
      <c r="HJV1067">
        <v>1483056.48</v>
      </c>
      <c r="HJX1067">
        <v>1458282</v>
      </c>
      <c r="HJZ1067">
        <v>24774.48</v>
      </c>
      <c r="HKB1067">
        <v>1.0169900000000001</v>
      </c>
      <c r="HKF1067" t="s">
        <v>944</v>
      </c>
      <c r="HKL1067">
        <v>1483056.48</v>
      </c>
      <c r="HKN1067">
        <v>1458282</v>
      </c>
      <c r="HKP1067">
        <v>24774.48</v>
      </c>
      <c r="HKR1067">
        <v>1.0169900000000001</v>
      </c>
      <c r="HKV1067" t="s">
        <v>944</v>
      </c>
      <c r="HLB1067">
        <v>1483056.48</v>
      </c>
      <c r="HLD1067">
        <v>1458282</v>
      </c>
      <c r="HLF1067">
        <v>24774.48</v>
      </c>
      <c r="HLH1067">
        <v>1.0169900000000001</v>
      </c>
      <c r="HLL1067" t="s">
        <v>944</v>
      </c>
      <c r="HLR1067">
        <v>1483056.48</v>
      </c>
      <c r="HLT1067">
        <v>1458282</v>
      </c>
      <c r="HLV1067">
        <v>24774.48</v>
      </c>
      <c r="HLX1067">
        <v>1.0169900000000001</v>
      </c>
      <c r="HMB1067" t="s">
        <v>944</v>
      </c>
      <c r="HMH1067">
        <v>1483056.48</v>
      </c>
      <c r="HMJ1067">
        <v>1458282</v>
      </c>
      <c r="HML1067">
        <v>24774.48</v>
      </c>
      <c r="HMN1067">
        <v>1.0169900000000001</v>
      </c>
      <c r="HMR1067" t="s">
        <v>944</v>
      </c>
      <c r="HMX1067">
        <v>1483056.48</v>
      </c>
      <c r="HMZ1067">
        <v>1458282</v>
      </c>
      <c r="HNB1067">
        <v>24774.48</v>
      </c>
      <c r="HND1067">
        <v>1.0169900000000001</v>
      </c>
      <c r="HNH1067" t="s">
        <v>944</v>
      </c>
      <c r="HNN1067">
        <v>1483056.48</v>
      </c>
      <c r="HNP1067">
        <v>1458282</v>
      </c>
      <c r="HNR1067">
        <v>24774.48</v>
      </c>
      <c r="HNT1067">
        <v>1.0169900000000001</v>
      </c>
      <c r="HNX1067" t="s">
        <v>944</v>
      </c>
      <c r="HOD1067">
        <v>1483056.48</v>
      </c>
      <c r="HOF1067">
        <v>1458282</v>
      </c>
      <c r="HOH1067">
        <v>24774.48</v>
      </c>
      <c r="HOJ1067">
        <v>1.0169900000000001</v>
      </c>
      <c r="HON1067" t="s">
        <v>944</v>
      </c>
      <c r="HOT1067">
        <v>1483056.48</v>
      </c>
      <c r="HOV1067">
        <v>1458282</v>
      </c>
      <c r="HOX1067">
        <v>24774.48</v>
      </c>
      <c r="HOZ1067">
        <v>1.0169900000000001</v>
      </c>
      <c r="HPD1067" t="s">
        <v>944</v>
      </c>
      <c r="HPJ1067">
        <v>1483056.48</v>
      </c>
      <c r="HPL1067">
        <v>1458282</v>
      </c>
      <c r="HPN1067">
        <v>24774.48</v>
      </c>
      <c r="HPP1067">
        <v>1.0169900000000001</v>
      </c>
      <c r="HPT1067" t="s">
        <v>944</v>
      </c>
      <c r="HPZ1067">
        <v>1483056.48</v>
      </c>
      <c r="HQB1067">
        <v>1458282</v>
      </c>
      <c r="HQD1067">
        <v>24774.48</v>
      </c>
      <c r="HQF1067">
        <v>1.0169900000000001</v>
      </c>
      <c r="HQJ1067" t="s">
        <v>944</v>
      </c>
      <c r="HQP1067">
        <v>1483056.48</v>
      </c>
      <c r="HQR1067">
        <v>1458282</v>
      </c>
      <c r="HQT1067">
        <v>24774.48</v>
      </c>
      <c r="HQV1067">
        <v>1.0169900000000001</v>
      </c>
      <c r="HQZ1067" t="s">
        <v>944</v>
      </c>
      <c r="HRF1067">
        <v>1483056.48</v>
      </c>
      <c r="HRH1067">
        <v>1458282</v>
      </c>
      <c r="HRJ1067">
        <v>24774.48</v>
      </c>
      <c r="HRL1067">
        <v>1.0169900000000001</v>
      </c>
      <c r="HRP1067" t="s">
        <v>944</v>
      </c>
      <c r="HRV1067">
        <v>1483056.48</v>
      </c>
      <c r="HRX1067">
        <v>1458282</v>
      </c>
      <c r="HRZ1067">
        <v>24774.48</v>
      </c>
      <c r="HSB1067">
        <v>1.0169900000000001</v>
      </c>
      <c r="HSF1067" t="s">
        <v>944</v>
      </c>
      <c r="HSL1067">
        <v>1483056.48</v>
      </c>
      <c r="HSN1067">
        <v>1458282</v>
      </c>
      <c r="HSP1067">
        <v>24774.48</v>
      </c>
      <c r="HSR1067">
        <v>1.0169900000000001</v>
      </c>
      <c r="HSV1067" t="s">
        <v>944</v>
      </c>
      <c r="HTB1067">
        <v>1483056.48</v>
      </c>
      <c r="HTD1067">
        <v>1458282</v>
      </c>
      <c r="HTF1067">
        <v>24774.48</v>
      </c>
      <c r="HTH1067">
        <v>1.0169900000000001</v>
      </c>
      <c r="HTL1067" t="s">
        <v>944</v>
      </c>
      <c r="HTR1067">
        <v>1483056.48</v>
      </c>
      <c r="HTT1067">
        <v>1458282</v>
      </c>
      <c r="HTV1067">
        <v>24774.48</v>
      </c>
      <c r="HTX1067">
        <v>1.0169900000000001</v>
      </c>
      <c r="HUB1067" t="s">
        <v>944</v>
      </c>
      <c r="HUH1067">
        <v>1483056.48</v>
      </c>
      <c r="HUJ1067">
        <v>1458282</v>
      </c>
      <c r="HUL1067">
        <v>24774.48</v>
      </c>
      <c r="HUN1067">
        <v>1.0169900000000001</v>
      </c>
      <c r="HUR1067" t="s">
        <v>944</v>
      </c>
      <c r="HUX1067">
        <v>1483056.48</v>
      </c>
      <c r="HUZ1067">
        <v>1458282</v>
      </c>
      <c r="HVB1067">
        <v>24774.48</v>
      </c>
      <c r="HVD1067">
        <v>1.0169900000000001</v>
      </c>
      <c r="HVH1067" t="s">
        <v>944</v>
      </c>
      <c r="HVN1067">
        <v>1483056.48</v>
      </c>
      <c r="HVP1067">
        <v>1458282</v>
      </c>
      <c r="HVR1067">
        <v>24774.48</v>
      </c>
      <c r="HVT1067">
        <v>1.0169900000000001</v>
      </c>
      <c r="HVX1067" t="s">
        <v>944</v>
      </c>
      <c r="HWD1067">
        <v>1483056.48</v>
      </c>
      <c r="HWF1067">
        <v>1458282</v>
      </c>
      <c r="HWH1067">
        <v>24774.48</v>
      </c>
      <c r="HWJ1067">
        <v>1.0169900000000001</v>
      </c>
      <c r="HWN1067" t="s">
        <v>944</v>
      </c>
      <c r="HWT1067">
        <v>1483056.48</v>
      </c>
      <c r="HWV1067">
        <v>1458282</v>
      </c>
      <c r="HWX1067">
        <v>24774.48</v>
      </c>
      <c r="HWZ1067">
        <v>1.0169900000000001</v>
      </c>
      <c r="HXD1067" t="s">
        <v>944</v>
      </c>
      <c r="HXJ1067">
        <v>1483056.48</v>
      </c>
      <c r="HXL1067">
        <v>1458282</v>
      </c>
      <c r="HXN1067">
        <v>24774.48</v>
      </c>
      <c r="HXP1067">
        <v>1.0169900000000001</v>
      </c>
      <c r="HXT1067" t="s">
        <v>944</v>
      </c>
      <c r="HXZ1067">
        <v>1483056.48</v>
      </c>
      <c r="HYB1067">
        <v>1458282</v>
      </c>
      <c r="HYD1067">
        <v>24774.48</v>
      </c>
      <c r="HYF1067">
        <v>1.0169900000000001</v>
      </c>
      <c r="HYJ1067" t="s">
        <v>944</v>
      </c>
      <c r="HYP1067">
        <v>1483056.48</v>
      </c>
      <c r="HYR1067">
        <v>1458282</v>
      </c>
      <c r="HYT1067">
        <v>24774.48</v>
      </c>
      <c r="HYV1067">
        <v>1.0169900000000001</v>
      </c>
      <c r="HYZ1067" t="s">
        <v>944</v>
      </c>
      <c r="HZF1067">
        <v>1483056.48</v>
      </c>
      <c r="HZH1067">
        <v>1458282</v>
      </c>
      <c r="HZJ1067">
        <v>24774.48</v>
      </c>
      <c r="HZL1067">
        <v>1.0169900000000001</v>
      </c>
      <c r="HZP1067" t="s">
        <v>944</v>
      </c>
      <c r="HZV1067">
        <v>1483056.48</v>
      </c>
      <c r="HZX1067">
        <v>1458282</v>
      </c>
      <c r="HZZ1067">
        <v>24774.48</v>
      </c>
      <c r="IAB1067">
        <v>1.0169900000000001</v>
      </c>
      <c r="IAF1067" t="s">
        <v>944</v>
      </c>
      <c r="IAL1067">
        <v>1483056.48</v>
      </c>
      <c r="IAN1067">
        <v>1458282</v>
      </c>
      <c r="IAP1067">
        <v>24774.48</v>
      </c>
      <c r="IAR1067">
        <v>1.0169900000000001</v>
      </c>
      <c r="IAV1067" t="s">
        <v>944</v>
      </c>
      <c r="IBB1067">
        <v>1483056.48</v>
      </c>
      <c r="IBD1067">
        <v>1458282</v>
      </c>
      <c r="IBF1067">
        <v>24774.48</v>
      </c>
      <c r="IBH1067">
        <v>1.0169900000000001</v>
      </c>
      <c r="IBL1067" t="s">
        <v>944</v>
      </c>
      <c r="IBR1067">
        <v>1483056.48</v>
      </c>
      <c r="IBT1067">
        <v>1458282</v>
      </c>
      <c r="IBV1067">
        <v>24774.48</v>
      </c>
      <c r="IBX1067">
        <v>1.0169900000000001</v>
      </c>
      <c r="ICB1067" t="s">
        <v>944</v>
      </c>
      <c r="ICH1067">
        <v>1483056.48</v>
      </c>
      <c r="ICJ1067">
        <v>1458282</v>
      </c>
      <c r="ICL1067">
        <v>24774.48</v>
      </c>
      <c r="ICN1067">
        <v>1.0169900000000001</v>
      </c>
      <c r="ICR1067" t="s">
        <v>944</v>
      </c>
      <c r="ICX1067">
        <v>1483056.48</v>
      </c>
      <c r="ICZ1067">
        <v>1458282</v>
      </c>
      <c r="IDB1067">
        <v>24774.48</v>
      </c>
      <c r="IDD1067">
        <v>1.0169900000000001</v>
      </c>
      <c r="IDH1067" t="s">
        <v>944</v>
      </c>
      <c r="IDN1067">
        <v>1483056.48</v>
      </c>
      <c r="IDP1067">
        <v>1458282</v>
      </c>
      <c r="IDR1067">
        <v>24774.48</v>
      </c>
      <c r="IDT1067">
        <v>1.0169900000000001</v>
      </c>
      <c r="IDX1067" t="s">
        <v>944</v>
      </c>
      <c r="IED1067">
        <v>1483056.48</v>
      </c>
      <c r="IEF1067">
        <v>1458282</v>
      </c>
      <c r="IEH1067">
        <v>24774.48</v>
      </c>
      <c r="IEJ1067">
        <v>1.0169900000000001</v>
      </c>
      <c r="IEN1067" t="s">
        <v>944</v>
      </c>
      <c r="IET1067">
        <v>1483056.48</v>
      </c>
      <c r="IEV1067">
        <v>1458282</v>
      </c>
      <c r="IEX1067">
        <v>24774.48</v>
      </c>
      <c r="IEZ1067">
        <v>1.0169900000000001</v>
      </c>
      <c r="IFD1067" t="s">
        <v>944</v>
      </c>
      <c r="IFJ1067">
        <v>1483056.48</v>
      </c>
      <c r="IFL1067">
        <v>1458282</v>
      </c>
      <c r="IFN1067">
        <v>24774.48</v>
      </c>
      <c r="IFP1067">
        <v>1.0169900000000001</v>
      </c>
      <c r="IFT1067" t="s">
        <v>944</v>
      </c>
      <c r="IFZ1067">
        <v>1483056.48</v>
      </c>
      <c r="IGB1067">
        <v>1458282</v>
      </c>
      <c r="IGD1067">
        <v>24774.48</v>
      </c>
      <c r="IGF1067">
        <v>1.0169900000000001</v>
      </c>
      <c r="IGJ1067" t="s">
        <v>944</v>
      </c>
      <c r="IGP1067">
        <v>1483056.48</v>
      </c>
      <c r="IGR1067">
        <v>1458282</v>
      </c>
      <c r="IGT1067">
        <v>24774.48</v>
      </c>
      <c r="IGV1067">
        <v>1.0169900000000001</v>
      </c>
      <c r="IGZ1067" t="s">
        <v>944</v>
      </c>
      <c r="IHF1067">
        <v>1483056.48</v>
      </c>
      <c r="IHH1067">
        <v>1458282</v>
      </c>
      <c r="IHJ1067">
        <v>24774.48</v>
      </c>
      <c r="IHL1067">
        <v>1.0169900000000001</v>
      </c>
      <c r="IHP1067" t="s">
        <v>944</v>
      </c>
      <c r="IHV1067">
        <v>1483056.48</v>
      </c>
      <c r="IHX1067">
        <v>1458282</v>
      </c>
      <c r="IHZ1067">
        <v>24774.48</v>
      </c>
      <c r="IIB1067">
        <v>1.0169900000000001</v>
      </c>
      <c r="IIF1067" t="s">
        <v>944</v>
      </c>
      <c r="IIL1067">
        <v>1483056.48</v>
      </c>
      <c r="IIN1067">
        <v>1458282</v>
      </c>
      <c r="IIP1067">
        <v>24774.48</v>
      </c>
      <c r="IIR1067">
        <v>1.0169900000000001</v>
      </c>
      <c r="IIV1067" t="s">
        <v>944</v>
      </c>
      <c r="IJB1067">
        <v>1483056.48</v>
      </c>
      <c r="IJD1067">
        <v>1458282</v>
      </c>
      <c r="IJF1067">
        <v>24774.48</v>
      </c>
      <c r="IJH1067">
        <v>1.0169900000000001</v>
      </c>
      <c r="IJL1067" t="s">
        <v>944</v>
      </c>
      <c r="IJR1067">
        <v>1483056.48</v>
      </c>
      <c r="IJT1067">
        <v>1458282</v>
      </c>
      <c r="IJV1067">
        <v>24774.48</v>
      </c>
      <c r="IJX1067">
        <v>1.0169900000000001</v>
      </c>
      <c r="IKB1067" t="s">
        <v>944</v>
      </c>
      <c r="IKH1067">
        <v>1483056.48</v>
      </c>
      <c r="IKJ1067">
        <v>1458282</v>
      </c>
      <c r="IKL1067">
        <v>24774.48</v>
      </c>
      <c r="IKN1067">
        <v>1.0169900000000001</v>
      </c>
      <c r="IKR1067" t="s">
        <v>944</v>
      </c>
      <c r="IKX1067">
        <v>1483056.48</v>
      </c>
      <c r="IKZ1067">
        <v>1458282</v>
      </c>
      <c r="ILB1067">
        <v>24774.48</v>
      </c>
      <c r="ILD1067">
        <v>1.0169900000000001</v>
      </c>
      <c r="ILH1067" t="s">
        <v>944</v>
      </c>
      <c r="ILN1067">
        <v>1483056.48</v>
      </c>
      <c r="ILP1067">
        <v>1458282</v>
      </c>
      <c r="ILR1067">
        <v>24774.48</v>
      </c>
      <c r="ILT1067">
        <v>1.0169900000000001</v>
      </c>
      <c r="ILX1067" t="s">
        <v>944</v>
      </c>
      <c r="IMD1067">
        <v>1483056.48</v>
      </c>
      <c r="IMF1067">
        <v>1458282</v>
      </c>
      <c r="IMH1067">
        <v>24774.48</v>
      </c>
      <c r="IMJ1067">
        <v>1.0169900000000001</v>
      </c>
      <c r="IMN1067" t="s">
        <v>944</v>
      </c>
      <c r="IMT1067">
        <v>1483056.48</v>
      </c>
      <c r="IMV1067">
        <v>1458282</v>
      </c>
      <c r="IMX1067">
        <v>24774.48</v>
      </c>
      <c r="IMZ1067">
        <v>1.0169900000000001</v>
      </c>
      <c r="IND1067" t="s">
        <v>944</v>
      </c>
      <c r="INJ1067">
        <v>1483056.48</v>
      </c>
      <c r="INL1067">
        <v>1458282</v>
      </c>
      <c r="INN1067">
        <v>24774.48</v>
      </c>
      <c r="INP1067">
        <v>1.0169900000000001</v>
      </c>
      <c r="INT1067" t="s">
        <v>944</v>
      </c>
      <c r="INZ1067">
        <v>1483056.48</v>
      </c>
      <c r="IOB1067">
        <v>1458282</v>
      </c>
      <c r="IOD1067">
        <v>24774.48</v>
      </c>
      <c r="IOF1067">
        <v>1.0169900000000001</v>
      </c>
      <c r="IOJ1067" t="s">
        <v>944</v>
      </c>
      <c r="IOP1067">
        <v>1483056.48</v>
      </c>
      <c r="IOR1067">
        <v>1458282</v>
      </c>
      <c r="IOT1067">
        <v>24774.48</v>
      </c>
      <c r="IOV1067">
        <v>1.0169900000000001</v>
      </c>
      <c r="IOZ1067" t="s">
        <v>944</v>
      </c>
      <c r="IPF1067">
        <v>1483056.48</v>
      </c>
      <c r="IPH1067">
        <v>1458282</v>
      </c>
      <c r="IPJ1067">
        <v>24774.48</v>
      </c>
      <c r="IPL1067">
        <v>1.0169900000000001</v>
      </c>
      <c r="IPP1067" t="s">
        <v>944</v>
      </c>
      <c r="IPV1067">
        <v>1483056.48</v>
      </c>
      <c r="IPX1067">
        <v>1458282</v>
      </c>
      <c r="IPZ1067">
        <v>24774.48</v>
      </c>
      <c r="IQB1067">
        <v>1.0169900000000001</v>
      </c>
      <c r="IQF1067" t="s">
        <v>944</v>
      </c>
      <c r="IQL1067">
        <v>1483056.48</v>
      </c>
      <c r="IQN1067">
        <v>1458282</v>
      </c>
      <c r="IQP1067">
        <v>24774.48</v>
      </c>
      <c r="IQR1067">
        <v>1.0169900000000001</v>
      </c>
      <c r="IQV1067" t="s">
        <v>944</v>
      </c>
      <c r="IRB1067">
        <v>1483056.48</v>
      </c>
      <c r="IRD1067">
        <v>1458282</v>
      </c>
      <c r="IRF1067">
        <v>24774.48</v>
      </c>
      <c r="IRH1067">
        <v>1.0169900000000001</v>
      </c>
      <c r="IRL1067" t="s">
        <v>944</v>
      </c>
      <c r="IRR1067">
        <v>1483056.48</v>
      </c>
      <c r="IRT1067">
        <v>1458282</v>
      </c>
      <c r="IRV1067">
        <v>24774.48</v>
      </c>
      <c r="IRX1067">
        <v>1.0169900000000001</v>
      </c>
      <c r="ISB1067" t="s">
        <v>944</v>
      </c>
      <c r="ISH1067">
        <v>1483056.48</v>
      </c>
      <c r="ISJ1067">
        <v>1458282</v>
      </c>
      <c r="ISL1067">
        <v>24774.48</v>
      </c>
      <c r="ISN1067">
        <v>1.0169900000000001</v>
      </c>
      <c r="ISR1067" t="s">
        <v>944</v>
      </c>
      <c r="ISX1067">
        <v>1483056.48</v>
      </c>
      <c r="ISZ1067">
        <v>1458282</v>
      </c>
      <c r="ITB1067">
        <v>24774.48</v>
      </c>
      <c r="ITD1067">
        <v>1.0169900000000001</v>
      </c>
      <c r="ITH1067" t="s">
        <v>944</v>
      </c>
      <c r="ITN1067">
        <v>1483056.48</v>
      </c>
      <c r="ITP1067">
        <v>1458282</v>
      </c>
      <c r="ITR1067">
        <v>24774.48</v>
      </c>
      <c r="ITT1067">
        <v>1.0169900000000001</v>
      </c>
      <c r="ITX1067" t="s">
        <v>944</v>
      </c>
      <c r="IUD1067">
        <v>1483056.48</v>
      </c>
      <c r="IUF1067">
        <v>1458282</v>
      </c>
      <c r="IUH1067">
        <v>24774.48</v>
      </c>
      <c r="IUJ1067">
        <v>1.0169900000000001</v>
      </c>
      <c r="IUN1067" t="s">
        <v>944</v>
      </c>
      <c r="IUT1067">
        <v>1483056.48</v>
      </c>
      <c r="IUV1067">
        <v>1458282</v>
      </c>
      <c r="IUX1067">
        <v>24774.48</v>
      </c>
      <c r="IUZ1067">
        <v>1.0169900000000001</v>
      </c>
      <c r="IVD1067" t="s">
        <v>944</v>
      </c>
      <c r="IVJ1067">
        <v>1483056.48</v>
      </c>
      <c r="IVL1067">
        <v>1458282</v>
      </c>
      <c r="IVN1067">
        <v>24774.48</v>
      </c>
      <c r="IVP1067">
        <v>1.0169900000000001</v>
      </c>
      <c r="IVT1067" t="s">
        <v>944</v>
      </c>
      <c r="IVZ1067">
        <v>1483056.48</v>
      </c>
      <c r="IWB1067">
        <v>1458282</v>
      </c>
      <c r="IWD1067">
        <v>24774.48</v>
      </c>
      <c r="IWF1067">
        <v>1.0169900000000001</v>
      </c>
      <c r="IWJ1067" t="s">
        <v>944</v>
      </c>
      <c r="IWP1067">
        <v>1483056.48</v>
      </c>
      <c r="IWR1067">
        <v>1458282</v>
      </c>
      <c r="IWT1067">
        <v>24774.48</v>
      </c>
      <c r="IWV1067">
        <v>1.0169900000000001</v>
      </c>
      <c r="IWZ1067" t="s">
        <v>944</v>
      </c>
      <c r="IXF1067">
        <v>1483056.48</v>
      </c>
      <c r="IXH1067">
        <v>1458282</v>
      </c>
      <c r="IXJ1067">
        <v>24774.48</v>
      </c>
      <c r="IXL1067">
        <v>1.0169900000000001</v>
      </c>
      <c r="IXP1067" t="s">
        <v>944</v>
      </c>
      <c r="IXV1067">
        <v>1483056.48</v>
      </c>
      <c r="IXX1067">
        <v>1458282</v>
      </c>
      <c r="IXZ1067">
        <v>24774.48</v>
      </c>
      <c r="IYB1067">
        <v>1.0169900000000001</v>
      </c>
      <c r="IYF1067" t="s">
        <v>944</v>
      </c>
      <c r="IYL1067">
        <v>1483056.48</v>
      </c>
      <c r="IYN1067">
        <v>1458282</v>
      </c>
      <c r="IYP1067">
        <v>24774.48</v>
      </c>
      <c r="IYR1067">
        <v>1.0169900000000001</v>
      </c>
      <c r="IYV1067" t="s">
        <v>944</v>
      </c>
      <c r="IZB1067">
        <v>1483056.48</v>
      </c>
      <c r="IZD1067">
        <v>1458282</v>
      </c>
      <c r="IZF1067">
        <v>24774.48</v>
      </c>
      <c r="IZH1067">
        <v>1.0169900000000001</v>
      </c>
      <c r="IZL1067" t="s">
        <v>944</v>
      </c>
      <c r="IZR1067">
        <v>1483056.48</v>
      </c>
      <c r="IZT1067">
        <v>1458282</v>
      </c>
      <c r="IZV1067">
        <v>24774.48</v>
      </c>
      <c r="IZX1067">
        <v>1.0169900000000001</v>
      </c>
      <c r="JAB1067" t="s">
        <v>944</v>
      </c>
      <c r="JAH1067">
        <v>1483056.48</v>
      </c>
      <c r="JAJ1067">
        <v>1458282</v>
      </c>
      <c r="JAL1067">
        <v>24774.48</v>
      </c>
      <c r="JAN1067">
        <v>1.0169900000000001</v>
      </c>
      <c r="JAR1067" t="s">
        <v>944</v>
      </c>
      <c r="JAX1067">
        <v>1483056.48</v>
      </c>
      <c r="JAZ1067">
        <v>1458282</v>
      </c>
      <c r="JBB1067">
        <v>24774.48</v>
      </c>
      <c r="JBD1067">
        <v>1.0169900000000001</v>
      </c>
      <c r="JBH1067" t="s">
        <v>944</v>
      </c>
      <c r="JBN1067">
        <v>1483056.48</v>
      </c>
      <c r="JBP1067">
        <v>1458282</v>
      </c>
      <c r="JBR1067">
        <v>24774.48</v>
      </c>
      <c r="JBT1067">
        <v>1.0169900000000001</v>
      </c>
      <c r="JBX1067" t="s">
        <v>944</v>
      </c>
      <c r="JCD1067">
        <v>1483056.48</v>
      </c>
      <c r="JCF1067">
        <v>1458282</v>
      </c>
      <c r="JCH1067">
        <v>24774.48</v>
      </c>
      <c r="JCJ1067">
        <v>1.0169900000000001</v>
      </c>
      <c r="JCN1067" t="s">
        <v>944</v>
      </c>
      <c r="JCT1067">
        <v>1483056.48</v>
      </c>
      <c r="JCV1067">
        <v>1458282</v>
      </c>
      <c r="JCX1067">
        <v>24774.48</v>
      </c>
      <c r="JCZ1067">
        <v>1.0169900000000001</v>
      </c>
      <c r="JDD1067" t="s">
        <v>944</v>
      </c>
      <c r="JDJ1067">
        <v>1483056.48</v>
      </c>
      <c r="JDL1067">
        <v>1458282</v>
      </c>
      <c r="JDN1067">
        <v>24774.48</v>
      </c>
      <c r="JDP1067">
        <v>1.0169900000000001</v>
      </c>
      <c r="JDT1067" t="s">
        <v>944</v>
      </c>
      <c r="JDZ1067">
        <v>1483056.48</v>
      </c>
      <c r="JEB1067">
        <v>1458282</v>
      </c>
      <c r="JED1067">
        <v>24774.48</v>
      </c>
      <c r="JEF1067">
        <v>1.0169900000000001</v>
      </c>
      <c r="JEJ1067" t="s">
        <v>944</v>
      </c>
      <c r="JEP1067">
        <v>1483056.48</v>
      </c>
      <c r="JER1067">
        <v>1458282</v>
      </c>
      <c r="JET1067">
        <v>24774.48</v>
      </c>
      <c r="JEV1067">
        <v>1.0169900000000001</v>
      </c>
      <c r="JEZ1067" t="s">
        <v>944</v>
      </c>
      <c r="JFF1067">
        <v>1483056.48</v>
      </c>
      <c r="JFH1067">
        <v>1458282</v>
      </c>
      <c r="JFJ1067">
        <v>24774.48</v>
      </c>
      <c r="JFL1067">
        <v>1.0169900000000001</v>
      </c>
      <c r="JFP1067" t="s">
        <v>944</v>
      </c>
      <c r="JFV1067">
        <v>1483056.48</v>
      </c>
      <c r="JFX1067">
        <v>1458282</v>
      </c>
      <c r="JFZ1067">
        <v>24774.48</v>
      </c>
      <c r="JGB1067">
        <v>1.0169900000000001</v>
      </c>
      <c r="JGF1067" t="s">
        <v>944</v>
      </c>
      <c r="JGL1067">
        <v>1483056.48</v>
      </c>
      <c r="JGN1067">
        <v>1458282</v>
      </c>
      <c r="JGP1067">
        <v>24774.48</v>
      </c>
      <c r="JGR1067">
        <v>1.0169900000000001</v>
      </c>
      <c r="JGV1067" t="s">
        <v>944</v>
      </c>
      <c r="JHB1067">
        <v>1483056.48</v>
      </c>
      <c r="JHD1067">
        <v>1458282</v>
      </c>
      <c r="JHF1067">
        <v>24774.48</v>
      </c>
      <c r="JHH1067">
        <v>1.0169900000000001</v>
      </c>
      <c r="JHL1067" t="s">
        <v>944</v>
      </c>
      <c r="JHR1067">
        <v>1483056.48</v>
      </c>
      <c r="JHT1067">
        <v>1458282</v>
      </c>
      <c r="JHV1067">
        <v>24774.48</v>
      </c>
      <c r="JHX1067">
        <v>1.0169900000000001</v>
      </c>
      <c r="JIB1067" t="s">
        <v>944</v>
      </c>
      <c r="JIH1067">
        <v>1483056.48</v>
      </c>
      <c r="JIJ1067">
        <v>1458282</v>
      </c>
      <c r="JIL1067">
        <v>24774.48</v>
      </c>
      <c r="JIN1067">
        <v>1.0169900000000001</v>
      </c>
      <c r="JIR1067" t="s">
        <v>944</v>
      </c>
      <c r="JIX1067">
        <v>1483056.48</v>
      </c>
      <c r="JIZ1067">
        <v>1458282</v>
      </c>
      <c r="JJB1067">
        <v>24774.48</v>
      </c>
      <c r="JJD1067">
        <v>1.0169900000000001</v>
      </c>
      <c r="JJH1067" t="s">
        <v>944</v>
      </c>
      <c r="JJN1067">
        <v>1483056.48</v>
      </c>
      <c r="JJP1067">
        <v>1458282</v>
      </c>
      <c r="JJR1067">
        <v>24774.48</v>
      </c>
      <c r="JJT1067">
        <v>1.0169900000000001</v>
      </c>
      <c r="JJX1067" t="s">
        <v>944</v>
      </c>
      <c r="JKD1067">
        <v>1483056.48</v>
      </c>
      <c r="JKF1067">
        <v>1458282</v>
      </c>
      <c r="JKH1067">
        <v>24774.48</v>
      </c>
      <c r="JKJ1067">
        <v>1.0169900000000001</v>
      </c>
      <c r="JKN1067" t="s">
        <v>944</v>
      </c>
      <c r="JKT1067">
        <v>1483056.48</v>
      </c>
      <c r="JKV1067">
        <v>1458282</v>
      </c>
      <c r="JKX1067">
        <v>24774.48</v>
      </c>
      <c r="JKZ1067">
        <v>1.0169900000000001</v>
      </c>
      <c r="JLD1067" t="s">
        <v>944</v>
      </c>
      <c r="JLJ1067">
        <v>1483056.48</v>
      </c>
      <c r="JLL1067">
        <v>1458282</v>
      </c>
      <c r="JLN1067">
        <v>24774.48</v>
      </c>
      <c r="JLP1067">
        <v>1.0169900000000001</v>
      </c>
      <c r="JLT1067" t="s">
        <v>944</v>
      </c>
      <c r="JLZ1067">
        <v>1483056.48</v>
      </c>
      <c r="JMB1067">
        <v>1458282</v>
      </c>
      <c r="JMD1067">
        <v>24774.48</v>
      </c>
      <c r="JMF1067">
        <v>1.0169900000000001</v>
      </c>
      <c r="JMJ1067" t="s">
        <v>944</v>
      </c>
      <c r="JMP1067">
        <v>1483056.48</v>
      </c>
      <c r="JMR1067">
        <v>1458282</v>
      </c>
      <c r="JMT1067">
        <v>24774.48</v>
      </c>
      <c r="JMV1067">
        <v>1.0169900000000001</v>
      </c>
      <c r="JMZ1067" t="s">
        <v>944</v>
      </c>
      <c r="JNF1067">
        <v>1483056.48</v>
      </c>
      <c r="JNH1067">
        <v>1458282</v>
      </c>
      <c r="JNJ1067">
        <v>24774.48</v>
      </c>
      <c r="JNL1067">
        <v>1.0169900000000001</v>
      </c>
      <c r="JNP1067" t="s">
        <v>944</v>
      </c>
      <c r="JNV1067">
        <v>1483056.48</v>
      </c>
      <c r="JNX1067">
        <v>1458282</v>
      </c>
      <c r="JNZ1067">
        <v>24774.48</v>
      </c>
      <c r="JOB1067">
        <v>1.0169900000000001</v>
      </c>
      <c r="JOF1067" t="s">
        <v>944</v>
      </c>
      <c r="JOL1067">
        <v>1483056.48</v>
      </c>
      <c r="JON1067">
        <v>1458282</v>
      </c>
      <c r="JOP1067">
        <v>24774.48</v>
      </c>
      <c r="JOR1067">
        <v>1.0169900000000001</v>
      </c>
      <c r="JOV1067" t="s">
        <v>944</v>
      </c>
      <c r="JPB1067">
        <v>1483056.48</v>
      </c>
      <c r="JPD1067">
        <v>1458282</v>
      </c>
      <c r="JPF1067">
        <v>24774.48</v>
      </c>
      <c r="JPH1067">
        <v>1.0169900000000001</v>
      </c>
      <c r="JPL1067" t="s">
        <v>944</v>
      </c>
      <c r="JPR1067">
        <v>1483056.48</v>
      </c>
      <c r="JPT1067">
        <v>1458282</v>
      </c>
      <c r="JPV1067">
        <v>24774.48</v>
      </c>
      <c r="JPX1067">
        <v>1.0169900000000001</v>
      </c>
      <c r="JQB1067" t="s">
        <v>944</v>
      </c>
      <c r="JQH1067">
        <v>1483056.48</v>
      </c>
      <c r="JQJ1067">
        <v>1458282</v>
      </c>
      <c r="JQL1067">
        <v>24774.48</v>
      </c>
      <c r="JQN1067">
        <v>1.0169900000000001</v>
      </c>
      <c r="JQR1067" t="s">
        <v>944</v>
      </c>
      <c r="JQX1067">
        <v>1483056.48</v>
      </c>
      <c r="JQZ1067">
        <v>1458282</v>
      </c>
      <c r="JRB1067">
        <v>24774.48</v>
      </c>
      <c r="JRD1067">
        <v>1.0169900000000001</v>
      </c>
      <c r="JRH1067" t="s">
        <v>944</v>
      </c>
      <c r="JRN1067">
        <v>1483056.48</v>
      </c>
      <c r="JRP1067">
        <v>1458282</v>
      </c>
      <c r="JRR1067">
        <v>24774.48</v>
      </c>
      <c r="JRT1067">
        <v>1.0169900000000001</v>
      </c>
      <c r="JRX1067" t="s">
        <v>944</v>
      </c>
      <c r="JSD1067">
        <v>1483056.48</v>
      </c>
      <c r="JSF1067">
        <v>1458282</v>
      </c>
      <c r="JSH1067">
        <v>24774.48</v>
      </c>
      <c r="JSJ1067">
        <v>1.0169900000000001</v>
      </c>
      <c r="JSN1067" t="s">
        <v>944</v>
      </c>
      <c r="JST1067">
        <v>1483056.48</v>
      </c>
      <c r="JSV1067">
        <v>1458282</v>
      </c>
      <c r="JSX1067">
        <v>24774.48</v>
      </c>
      <c r="JSZ1067">
        <v>1.0169900000000001</v>
      </c>
      <c r="JTD1067" t="s">
        <v>944</v>
      </c>
      <c r="JTJ1067">
        <v>1483056.48</v>
      </c>
      <c r="JTL1067">
        <v>1458282</v>
      </c>
      <c r="JTN1067">
        <v>24774.48</v>
      </c>
      <c r="JTP1067">
        <v>1.0169900000000001</v>
      </c>
      <c r="JTT1067" t="s">
        <v>944</v>
      </c>
      <c r="JTZ1067">
        <v>1483056.48</v>
      </c>
      <c r="JUB1067">
        <v>1458282</v>
      </c>
      <c r="JUD1067">
        <v>24774.48</v>
      </c>
      <c r="JUF1067">
        <v>1.0169900000000001</v>
      </c>
      <c r="JUJ1067" t="s">
        <v>944</v>
      </c>
      <c r="JUP1067">
        <v>1483056.48</v>
      </c>
      <c r="JUR1067">
        <v>1458282</v>
      </c>
      <c r="JUT1067">
        <v>24774.48</v>
      </c>
      <c r="JUV1067">
        <v>1.0169900000000001</v>
      </c>
      <c r="JUZ1067" t="s">
        <v>944</v>
      </c>
      <c r="JVF1067">
        <v>1483056.48</v>
      </c>
      <c r="JVH1067">
        <v>1458282</v>
      </c>
      <c r="JVJ1067">
        <v>24774.48</v>
      </c>
      <c r="JVL1067">
        <v>1.0169900000000001</v>
      </c>
      <c r="JVP1067" t="s">
        <v>944</v>
      </c>
      <c r="JVV1067">
        <v>1483056.48</v>
      </c>
      <c r="JVX1067">
        <v>1458282</v>
      </c>
      <c r="JVZ1067">
        <v>24774.48</v>
      </c>
      <c r="JWB1067">
        <v>1.0169900000000001</v>
      </c>
      <c r="JWF1067" t="s">
        <v>944</v>
      </c>
      <c r="JWL1067">
        <v>1483056.48</v>
      </c>
      <c r="JWN1067">
        <v>1458282</v>
      </c>
      <c r="JWP1067">
        <v>24774.48</v>
      </c>
      <c r="JWR1067">
        <v>1.0169900000000001</v>
      </c>
      <c r="JWV1067" t="s">
        <v>944</v>
      </c>
      <c r="JXB1067">
        <v>1483056.48</v>
      </c>
      <c r="JXD1067">
        <v>1458282</v>
      </c>
      <c r="JXF1067">
        <v>24774.48</v>
      </c>
      <c r="JXH1067">
        <v>1.0169900000000001</v>
      </c>
      <c r="JXL1067" t="s">
        <v>944</v>
      </c>
      <c r="JXR1067">
        <v>1483056.48</v>
      </c>
      <c r="JXT1067">
        <v>1458282</v>
      </c>
      <c r="JXV1067">
        <v>24774.48</v>
      </c>
      <c r="JXX1067">
        <v>1.0169900000000001</v>
      </c>
      <c r="JYB1067" t="s">
        <v>944</v>
      </c>
      <c r="JYH1067">
        <v>1483056.48</v>
      </c>
      <c r="JYJ1067">
        <v>1458282</v>
      </c>
      <c r="JYL1067">
        <v>24774.48</v>
      </c>
      <c r="JYN1067">
        <v>1.0169900000000001</v>
      </c>
      <c r="JYR1067" t="s">
        <v>944</v>
      </c>
      <c r="JYX1067">
        <v>1483056.48</v>
      </c>
      <c r="JYZ1067">
        <v>1458282</v>
      </c>
      <c r="JZB1067">
        <v>24774.48</v>
      </c>
      <c r="JZD1067">
        <v>1.0169900000000001</v>
      </c>
      <c r="JZH1067" t="s">
        <v>944</v>
      </c>
      <c r="JZN1067">
        <v>1483056.48</v>
      </c>
      <c r="JZP1067">
        <v>1458282</v>
      </c>
      <c r="JZR1067">
        <v>24774.48</v>
      </c>
      <c r="JZT1067">
        <v>1.0169900000000001</v>
      </c>
      <c r="JZX1067" t="s">
        <v>944</v>
      </c>
      <c r="KAD1067">
        <v>1483056.48</v>
      </c>
      <c r="KAF1067">
        <v>1458282</v>
      </c>
      <c r="KAH1067">
        <v>24774.48</v>
      </c>
      <c r="KAJ1067">
        <v>1.0169900000000001</v>
      </c>
      <c r="KAN1067" t="s">
        <v>944</v>
      </c>
      <c r="KAT1067">
        <v>1483056.48</v>
      </c>
      <c r="KAV1067">
        <v>1458282</v>
      </c>
      <c r="KAX1067">
        <v>24774.48</v>
      </c>
      <c r="KAZ1067">
        <v>1.0169900000000001</v>
      </c>
      <c r="KBD1067" t="s">
        <v>944</v>
      </c>
      <c r="KBJ1067">
        <v>1483056.48</v>
      </c>
      <c r="KBL1067">
        <v>1458282</v>
      </c>
      <c r="KBN1067">
        <v>24774.48</v>
      </c>
      <c r="KBP1067">
        <v>1.0169900000000001</v>
      </c>
      <c r="KBT1067" t="s">
        <v>944</v>
      </c>
      <c r="KBZ1067">
        <v>1483056.48</v>
      </c>
      <c r="KCB1067">
        <v>1458282</v>
      </c>
      <c r="KCD1067">
        <v>24774.48</v>
      </c>
      <c r="KCF1067">
        <v>1.0169900000000001</v>
      </c>
      <c r="KCJ1067" t="s">
        <v>944</v>
      </c>
      <c r="KCP1067">
        <v>1483056.48</v>
      </c>
      <c r="KCR1067">
        <v>1458282</v>
      </c>
      <c r="KCT1067">
        <v>24774.48</v>
      </c>
      <c r="KCV1067">
        <v>1.0169900000000001</v>
      </c>
      <c r="KCZ1067" t="s">
        <v>944</v>
      </c>
      <c r="KDF1067">
        <v>1483056.48</v>
      </c>
      <c r="KDH1067">
        <v>1458282</v>
      </c>
      <c r="KDJ1067">
        <v>24774.48</v>
      </c>
      <c r="KDL1067">
        <v>1.0169900000000001</v>
      </c>
      <c r="KDP1067" t="s">
        <v>944</v>
      </c>
      <c r="KDV1067">
        <v>1483056.48</v>
      </c>
      <c r="KDX1067">
        <v>1458282</v>
      </c>
      <c r="KDZ1067">
        <v>24774.48</v>
      </c>
      <c r="KEB1067">
        <v>1.0169900000000001</v>
      </c>
      <c r="KEF1067" t="s">
        <v>944</v>
      </c>
      <c r="KEL1067">
        <v>1483056.48</v>
      </c>
      <c r="KEN1067">
        <v>1458282</v>
      </c>
      <c r="KEP1067">
        <v>24774.48</v>
      </c>
      <c r="KER1067">
        <v>1.0169900000000001</v>
      </c>
      <c r="KEV1067" t="s">
        <v>944</v>
      </c>
      <c r="KFB1067">
        <v>1483056.48</v>
      </c>
      <c r="KFD1067">
        <v>1458282</v>
      </c>
      <c r="KFF1067">
        <v>24774.48</v>
      </c>
      <c r="KFH1067">
        <v>1.0169900000000001</v>
      </c>
      <c r="KFL1067" t="s">
        <v>944</v>
      </c>
      <c r="KFR1067">
        <v>1483056.48</v>
      </c>
      <c r="KFT1067">
        <v>1458282</v>
      </c>
      <c r="KFV1067">
        <v>24774.48</v>
      </c>
      <c r="KFX1067">
        <v>1.0169900000000001</v>
      </c>
      <c r="KGB1067" t="s">
        <v>944</v>
      </c>
      <c r="KGH1067">
        <v>1483056.48</v>
      </c>
      <c r="KGJ1067">
        <v>1458282</v>
      </c>
      <c r="KGL1067">
        <v>24774.48</v>
      </c>
      <c r="KGN1067">
        <v>1.0169900000000001</v>
      </c>
      <c r="KGR1067" t="s">
        <v>944</v>
      </c>
      <c r="KGX1067">
        <v>1483056.48</v>
      </c>
      <c r="KGZ1067">
        <v>1458282</v>
      </c>
      <c r="KHB1067">
        <v>24774.48</v>
      </c>
      <c r="KHD1067">
        <v>1.0169900000000001</v>
      </c>
      <c r="KHH1067" t="s">
        <v>944</v>
      </c>
      <c r="KHN1067">
        <v>1483056.48</v>
      </c>
      <c r="KHP1067">
        <v>1458282</v>
      </c>
      <c r="KHR1067">
        <v>24774.48</v>
      </c>
      <c r="KHT1067">
        <v>1.0169900000000001</v>
      </c>
      <c r="KHX1067" t="s">
        <v>944</v>
      </c>
      <c r="KID1067">
        <v>1483056.48</v>
      </c>
      <c r="KIF1067">
        <v>1458282</v>
      </c>
      <c r="KIH1067">
        <v>24774.48</v>
      </c>
      <c r="KIJ1067">
        <v>1.0169900000000001</v>
      </c>
      <c r="KIN1067" t="s">
        <v>944</v>
      </c>
      <c r="KIT1067">
        <v>1483056.48</v>
      </c>
      <c r="KIV1067">
        <v>1458282</v>
      </c>
      <c r="KIX1067">
        <v>24774.48</v>
      </c>
      <c r="KIZ1067">
        <v>1.0169900000000001</v>
      </c>
      <c r="KJD1067" t="s">
        <v>944</v>
      </c>
      <c r="KJJ1067">
        <v>1483056.48</v>
      </c>
      <c r="KJL1067">
        <v>1458282</v>
      </c>
      <c r="KJN1067">
        <v>24774.48</v>
      </c>
      <c r="KJP1067">
        <v>1.0169900000000001</v>
      </c>
      <c r="KJT1067" t="s">
        <v>944</v>
      </c>
      <c r="KJZ1067">
        <v>1483056.48</v>
      </c>
      <c r="KKB1067">
        <v>1458282</v>
      </c>
      <c r="KKD1067">
        <v>24774.48</v>
      </c>
      <c r="KKF1067">
        <v>1.0169900000000001</v>
      </c>
      <c r="KKJ1067" t="s">
        <v>944</v>
      </c>
      <c r="KKP1067">
        <v>1483056.48</v>
      </c>
      <c r="KKR1067">
        <v>1458282</v>
      </c>
      <c r="KKT1067">
        <v>24774.48</v>
      </c>
      <c r="KKV1067">
        <v>1.0169900000000001</v>
      </c>
      <c r="KKZ1067" t="s">
        <v>944</v>
      </c>
      <c r="KLF1067">
        <v>1483056.48</v>
      </c>
      <c r="KLH1067">
        <v>1458282</v>
      </c>
      <c r="KLJ1067">
        <v>24774.48</v>
      </c>
      <c r="KLL1067">
        <v>1.0169900000000001</v>
      </c>
      <c r="KLP1067" t="s">
        <v>944</v>
      </c>
      <c r="KLV1067">
        <v>1483056.48</v>
      </c>
      <c r="KLX1067">
        <v>1458282</v>
      </c>
      <c r="KLZ1067">
        <v>24774.48</v>
      </c>
      <c r="KMB1067">
        <v>1.0169900000000001</v>
      </c>
      <c r="KMF1067" t="s">
        <v>944</v>
      </c>
      <c r="KML1067">
        <v>1483056.48</v>
      </c>
      <c r="KMN1067">
        <v>1458282</v>
      </c>
      <c r="KMP1067">
        <v>24774.48</v>
      </c>
      <c r="KMR1067">
        <v>1.0169900000000001</v>
      </c>
      <c r="KMV1067" t="s">
        <v>944</v>
      </c>
      <c r="KNB1067">
        <v>1483056.48</v>
      </c>
      <c r="KND1067">
        <v>1458282</v>
      </c>
      <c r="KNF1067">
        <v>24774.48</v>
      </c>
      <c r="KNH1067">
        <v>1.0169900000000001</v>
      </c>
      <c r="KNL1067" t="s">
        <v>944</v>
      </c>
      <c r="KNR1067">
        <v>1483056.48</v>
      </c>
      <c r="KNT1067">
        <v>1458282</v>
      </c>
      <c r="KNV1067">
        <v>24774.48</v>
      </c>
      <c r="KNX1067">
        <v>1.0169900000000001</v>
      </c>
      <c r="KOB1067" t="s">
        <v>944</v>
      </c>
      <c r="KOH1067">
        <v>1483056.48</v>
      </c>
      <c r="KOJ1067">
        <v>1458282</v>
      </c>
      <c r="KOL1067">
        <v>24774.48</v>
      </c>
      <c r="KON1067">
        <v>1.0169900000000001</v>
      </c>
      <c r="KOR1067" t="s">
        <v>944</v>
      </c>
      <c r="KOX1067">
        <v>1483056.48</v>
      </c>
      <c r="KOZ1067">
        <v>1458282</v>
      </c>
      <c r="KPB1067">
        <v>24774.48</v>
      </c>
      <c r="KPD1067">
        <v>1.0169900000000001</v>
      </c>
      <c r="KPH1067" t="s">
        <v>944</v>
      </c>
      <c r="KPN1067">
        <v>1483056.48</v>
      </c>
      <c r="KPP1067">
        <v>1458282</v>
      </c>
      <c r="KPR1067">
        <v>24774.48</v>
      </c>
      <c r="KPT1067">
        <v>1.0169900000000001</v>
      </c>
      <c r="KPX1067" t="s">
        <v>944</v>
      </c>
      <c r="KQD1067">
        <v>1483056.48</v>
      </c>
      <c r="KQF1067">
        <v>1458282</v>
      </c>
      <c r="KQH1067">
        <v>24774.48</v>
      </c>
      <c r="KQJ1067">
        <v>1.0169900000000001</v>
      </c>
      <c r="KQN1067" t="s">
        <v>944</v>
      </c>
      <c r="KQT1067">
        <v>1483056.48</v>
      </c>
      <c r="KQV1067">
        <v>1458282</v>
      </c>
      <c r="KQX1067">
        <v>24774.48</v>
      </c>
      <c r="KQZ1067">
        <v>1.0169900000000001</v>
      </c>
      <c r="KRD1067" t="s">
        <v>944</v>
      </c>
      <c r="KRJ1067">
        <v>1483056.48</v>
      </c>
      <c r="KRL1067">
        <v>1458282</v>
      </c>
      <c r="KRN1067">
        <v>24774.48</v>
      </c>
      <c r="KRP1067">
        <v>1.0169900000000001</v>
      </c>
      <c r="KRT1067" t="s">
        <v>944</v>
      </c>
      <c r="KRZ1067">
        <v>1483056.48</v>
      </c>
      <c r="KSB1067">
        <v>1458282</v>
      </c>
      <c r="KSD1067">
        <v>24774.48</v>
      </c>
      <c r="KSF1067">
        <v>1.0169900000000001</v>
      </c>
      <c r="KSJ1067" t="s">
        <v>944</v>
      </c>
      <c r="KSP1067">
        <v>1483056.48</v>
      </c>
      <c r="KSR1067">
        <v>1458282</v>
      </c>
      <c r="KST1067">
        <v>24774.48</v>
      </c>
      <c r="KSV1067">
        <v>1.0169900000000001</v>
      </c>
      <c r="KSZ1067" t="s">
        <v>944</v>
      </c>
      <c r="KTF1067">
        <v>1483056.48</v>
      </c>
      <c r="KTH1067">
        <v>1458282</v>
      </c>
      <c r="KTJ1067">
        <v>24774.48</v>
      </c>
      <c r="KTL1067">
        <v>1.0169900000000001</v>
      </c>
      <c r="KTP1067" t="s">
        <v>944</v>
      </c>
      <c r="KTV1067">
        <v>1483056.48</v>
      </c>
      <c r="KTX1067">
        <v>1458282</v>
      </c>
      <c r="KTZ1067">
        <v>24774.48</v>
      </c>
      <c r="KUB1067">
        <v>1.0169900000000001</v>
      </c>
      <c r="KUF1067" t="s">
        <v>944</v>
      </c>
      <c r="KUL1067">
        <v>1483056.48</v>
      </c>
      <c r="KUN1067">
        <v>1458282</v>
      </c>
      <c r="KUP1067">
        <v>24774.48</v>
      </c>
      <c r="KUR1067">
        <v>1.0169900000000001</v>
      </c>
      <c r="KUV1067" t="s">
        <v>944</v>
      </c>
      <c r="KVB1067">
        <v>1483056.48</v>
      </c>
      <c r="KVD1067">
        <v>1458282</v>
      </c>
      <c r="KVF1067">
        <v>24774.48</v>
      </c>
      <c r="KVH1067">
        <v>1.0169900000000001</v>
      </c>
      <c r="KVL1067" t="s">
        <v>944</v>
      </c>
      <c r="KVR1067">
        <v>1483056.48</v>
      </c>
      <c r="KVT1067">
        <v>1458282</v>
      </c>
      <c r="KVV1067">
        <v>24774.48</v>
      </c>
      <c r="KVX1067">
        <v>1.0169900000000001</v>
      </c>
      <c r="KWB1067" t="s">
        <v>944</v>
      </c>
      <c r="KWH1067">
        <v>1483056.48</v>
      </c>
      <c r="KWJ1067">
        <v>1458282</v>
      </c>
      <c r="KWL1067">
        <v>24774.48</v>
      </c>
      <c r="KWN1067">
        <v>1.0169900000000001</v>
      </c>
      <c r="KWR1067" t="s">
        <v>944</v>
      </c>
      <c r="KWX1067">
        <v>1483056.48</v>
      </c>
      <c r="KWZ1067">
        <v>1458282</v>
      </c>
      <c r="KXB1067">
        <v>24774.48</v>
      </c>
      <c r="KXD1067">
        <v>1.0169900000000001</v>
      </c>
      <c r="KXH1067" t="s">
        <v>944</v>
      </c>
      <c r="KXN1067">
        <v>1483056.48</v>
      </c>
      <c r="KXP1067">
        <v>1458282</v>
      </c>
      <c r="KXR1067">
        <v>24774.48</v>
      </c>
      <c r="KXT1067">
        <v>1.0169900000000001</v>
      </c>
      <c r="KXX1067" t="s">
        <v>944</v>
      </c>
      <c r="KYD1067">
        <v>1483056.48</v>
      </c>
      <c r="KYF1067">
        <v>1458282</v>
      </c>
      <c r="KYH1067">
        <v>24774.48</v>
      </c>
      <c r="KYJ1067">
        <v>1.0169900000000001</v>
      </c>
      <c r="KYN1067" t="s">
        <v>944</v>
      </c>
      <c r="KYT1067">
        <v>1483056.48</v>
      </c>
      <c r="KYV1067">
        <v>1458282</v>
      </c>
      <c r="KYX1067">
        <v>24774.48</v>
      </c>
      <c r="KYZ1067">
        <v>1.0169900000000001</v>
      </c>
      <c r="KZD1067" t="s">
        <v>944</v>
      </c>
      <c r="KZJ1067">
        <v>1483056.48</v>
      </c>
      <c r="KZL1067">
        <v>1458282</v>
      </c>
      <c r="KZN1067">
        <v>24774.48</v>
      </c>
      <c r="KZP1067">
        <v>1.0169900000000001</v>
      </c>
      <c r="KZT1067" t="s">
        <v>944</v>
      </c>
      <c r="KZZ1067">
        <v>1483056.48</v>
      </c>
      <c r="LAB1067">
        <v>1458282</v>
      </c>
      <c r="LAD1067">
        <v>24774.48</v>
      </c>
      <c r="LAF1067">
        <v>1.0169900000000001</v>
      </c>
      <c r="LAJ1067" t="s">
        <v>944</v>
      </c>
      <c r="LAP1067">
        <v>1483056.48</v>
      </c>
      <c r="LAR1067">
        <v>1458282</v>
      </c>
      <c r="LAT1067">
        <v>24774.48</v>
      </c>
      <c r="LAV1067">
        <v>1.0169900000000001</v>
      </c>
      <c r="LAZ1067" t="s">
        <v>944</v>
      </c>
      <c r="LBF1067">
        <v>1483056.48</v>
      </c>
      <c r="LBH1067">
        <v>1458282</v>
      </c>
      <c r="LBJ1067">
        <v>24774.48</v>
      </c>
      <c r="LBL1067">
        <v>1.0169900000000001</v>
      </c>
      <c r="LBP1067" t="s">
        <v>944</v>
      </c>
      <c r="LBV1067">
        <v>1483056.48</v>
      </c>
      <c r="LBX1067">
        <v>1458282</v>
      </c>
      <c r="LBZ1067">
        <v>24774.48</v>
      </c>
      <c r="LCB1067">
        <v>1.0169900000000001</v>
      </c>
      <c r="LCF1067" t="s">
        <v>944</v>
      </c>
      <c r="LCL1067">
        <v>1483056.48</v>
      </c>
      <c r="LCN1067">
        <v>1458282</v>
      </c>
      <c r="LCP1067">
        <v>24774.48</v>
      </c>
      <c r="LCR1067">
        <v>1.0169900000000001</v>
      </c>
      <c r="LCV1067" t="s">
        <v>944</v>
      </c>
      <c r="LDB1067">
        <v>1483056.48</v>
      </c>
      <c r="LDD1067">
        <v>1458282</v>
      </c>
      <c r="LDF1067">
        <v>24774.48</v>
      </c>
      <c r="LDH1067">
        <v>1.0169900000000001</v>
      </c>
      <c r="LDL1067" t="s">
        <v>944</v>
      </c>
      <c r="LDR1067">
        <v>1483056.48</v>
      </c>
      <c r="LDT1067">
        <v>1458282</v>
      </c>
      <c r="LDV1067">
        <v>24774.48</v>
      </c>
      <c r="LDX1067">
        <v>1.0169900000000001</v>
      </c>
      <c r="LEB1067" t="s">
        <v>944</v>
      </c>
      <c r="LEH1067">
        <v>1483056.48</v>
      </c>
      <c r="LEJ1067">
        <v>1458282</v>
      </c>
      <c r="LEL1067">
        <v>24774.48</v>
      </c>
      <c r="LEN1067">
        <v>1.0169900000000001</v>
      </c>
      <c r="LER1067" t="s">
        <v>944</v>
      </c>
      <c r="LEX1067">
        <v>1483056.48</v>
      </c>
      <c r="LEZ1067">
        <v>1458282</v>
      </c>
      <c r="LFB1067">
        <v>24774.48</v>
      </c>
      <c r="LFD1067">
        <v>1.0169900000000001</v>
      </c>
      <c r="LFH1067" t="s">
        <v>944</v>
      </c>
      <c r="LFN1067">
        <v>1483056.48</v>
      </c>
      <c r="LFP1067">
        <v>1458282</v>
      </c>
      <c r="LFR1067">
        <v>24774.48</v>
      </c>
      <c r="LFT1067">
        <v>1.0169900000000001</v>
      </c>
      <c r="LFX1067" t="s">
        <v>944</v>
      </c>
      <c r="LGD1067">
        <v>1483056.48</v>
      </c>
      <c r="LGF1067">
        <v>1458282</v>
      </c>
      <c r="LGH1067">
        <v>24774.48</v>
      </c>
      <c r="LGJ1067">
        <v>1.0169900000000001</v>
      </c>
      <c r="LGN1067" t="s">
        <v>944</v>
      </c>
      <c r="LGT1067">
        <v>1483056.48</v>
      </c>
      <c r="LGV1067">
        <v>1458282</v>
      </c>
      <c r="LGX1067">
        <v>24774.48</v>
      </c>
      <c r="LGZ1067">
        <v>1.0169900000000001</v>
      </c>
      <c r="LHD1067" t="s">
        <v>944</v>
      </c>
      <c r="LHJ1067">
        <v>1483056.48</v>
      </c>
      <c r="LHL1067">
        <v>1458282</v>
      </c>
      <c r="LHN1067">
        <v>24774.48</v>
      </c>
      <c r="LHP1067">
        <v>1.0169900000000001</v>
      </c>
      <c r="LHT1067" t="s">
        <v>944</v>
      </c>
      <c r="LHZ1067">
        <v>1483056.48</v>
      </c>
      <c r="LIB1067">
        <v>1458282</v>
      </c>
      <c r="LID1067">
        <v>24774.48</v>
      </c>
      <c r="LIF1067">
        <v>1.0169900000000001</v>
      </c>
      <c r="LIJ1067" t="s">
        <v>944</v>
      </c>
      <c r="LIP1067">
        <v>1483056.48</v>
      </c>
      <c r="LIR1067">
        <v>1458282</v>
      </c>
      <c r="LIT1067">
        <v>24774.48</v>
      </c>
      <c r="LIV1067">
        <v>1.0169900000000001</v>
      </c>
      <c r="LIZ1067" t="s">
        <v>944</v>
      </c>
      <c r="LJF1067">
        <v>1483056.48</v>
      </c>
      <c r="LJH1067">
        <v>1458282</v>
      </c>
      <c r="LJJ1067">
        <v>24774.48</v>
      </c>
      <c r="LJL1067">
        <v>1.0169900000000001</v>
      </c>
      <c r="LJP1067" t="s">
        <v>944</v>
      </c>
      <c r="LJV1067">
        <v>1483056.48</v>
      </c>
      <c r="LJX1067">
        <v>1458282</v>
      </c>
      <c r="LJZ1067">
        <v>24774.48</v>
      </c>
      <c r="LKB1067">
        <v>1.0169900000000001</v>
      </c>
      <c r="LKF1067" t="s">
        <v>944</v>
      </c>
      <c r="LKL1067">
        <v>1483056.48</v>
      </c>
      <c r="LKN1067">
        <v>1458282</v>
      </c>
      <c r="LKP1067">
        <v>24774.48</v>
      </c>
      <c r="LKR1067">
        <v>1.0169900000000001</v>
      </c>
      <c r="LKV1067" t="s">
        <v>944</v>
      </c>
      <c r="LLB1067">
        <v>1483056.48</v>
      </c>
      <c r="LLD1067">
        <v>1458282</v>
      </c>
      <c r="LLF1067">
        <v>24774.48</v>
      </c>
      <c r="LLH1067">
        <v>1.0169900000000001</v>
      </c>
      <c r="LLL1067" t="s">
        <v>944</v>
      </c>
      <c r="LLR1067">
        <v>1483056.48</v>
      </c>
      <c r="LLT1067">
        <v>1458282</v>
      </c>
      <c r="LLV1067">
        <v>24774.48</v>
      </c>
      <c r="LLX1067">
        <v>1.0169900000000001</v>
      </c>
      <c r="LMB1067" t="s">
        <v>944</v>
      </c>
      <c r="LMH1067">
        <v>1483056.48</v>
      </c>
      <c r="LMJ1067">
        <v>1458282</v>
      </c>
      <c r="LML1067">
        <v>24774.48</v>
      </c>
      <c r="LMN1067">
        <v>1.0169900000000001</v>
      </c>
      <c r="LMR1067" t="s">
        <v>944</v>
      </c>
      <c r="LMX1067">
        <v>1483056.48</v>
      </c>
      <c r="LMZ1067">
        <v>1458282</v>
      </c>
      <c r="LNB1067">
        <v>24774.48</v>
      </c>
      <c r="LND1067">
        <v>1.0169900000000001</v>
      </c>
      <c r="LNH1067" t="s">
        <v>944</v>
      </c>
      <c r="LNN1067">
        <v>1483056.48</v>
      </c>
      <c r="LNP1067">
        <v>1458282</v>
      </c>
      <c r="LNR1067">
        <v>24774.48</v>
      </c>
      <c r="LNT1067">
        <v>1.0169900000000001</v>
      </c>
      <c r="LNX1067" t="s">
        <v>944</v>
      </c>
      <c r="LOD1067">
        <v>1483056.48</v>
      </c>
      <c r="LOF1067">
        <v>1458282</v>
      </c>
      <c r="LOH1067">
        <v>24774.48</v>
      </c>
      <c r="LOJ1067">
        <v>1.0169900000000001</v>
      </c>
      <c r="LON1067" t="s">
        <v>944</v>
      </c>
      <c r="LOT1067">
        <v>1483056.48</v>
      </c>
      <c r="LOV1067">
        <v>1458282</v>
      </c>
      <c r="LOX1067">
        <v>24774.48</v>
      </c>
      <c r="LOZ1067">
        <v>1.0169900000000001</v>
      </c>
      <c r="LPD1067" t="s">
        <v>944</v>
      </c>
      <c r="LPJ1067">
        <v>1483056.48</v>
      </c>
      <c r="LPL1067">
        <v>1458282</v>
      </c>
      <c r="LPN1067">
        <v>24774.48</v>
      </c>
      <c r="LPP1067">
        <v>1.0169900000000001</v>
      </c>
      <c r="LPT1067" t="s">
        <v>944</v>
      </c>
      <c r="LPZ1067">
        <v>1483056.48</v>
      </c>
      <c r="LQB1067">
        <v>1458282</v>
      </c>
      <c r="LQD1067">
        <v>24774.48</v>
      </c>
      <c r="LQF1067">
        <v>1.0169900000000001</v>
      </c>
      <c r="LQJ1067" t="s">
        <v>944</v>
      </c>
      <c r="LQP1067">
        <v>1483056.48</v>
      </c>
      <c r="LQR1067">
        <v>1458282</v>
      </c>
      <c r="LQT1067">
        <v>24774.48</v>
      </c>
      <c r="LQV1067">
        <v>1.0169900000000001</v>
      </c>
      <c r="LQZ1067" t="s">
        <v>944</v>
      </c>
      <c r="LRF1067">
        <v>1483056.48</v>
      </c>
      <c r="LRH1067">
        <v>1458282</v>
      </c>
      <c r="LRJ1067">
        <v>24774.48</v>
      </c>
      <c r="LRL1067">
        <v>1.0169900000000001</v>
      </c>
      <c r="LRP1067" t="s">
        <v>944</v>
      </c>
      <c r="LRV1067">
        <v>1483056.48</v>
      </c>
      <c r="LRX1067">
        <v>1458282</v>
      </c>
      <c r="LRZ1067">
        <v>24774.48</v>
      </c>
      <c r="LSB1067">
        <v>1.0169900000000001</v>
      </c>
      <c r="LSF1067" t="s">
        <v>944</v>
      </c>
      <c r="LSL1067">
        <v>1483056.48</v>
      </c>
      <c r="LSN1067">
        <v>1458282</v>
      </c>
      <c r="LSP1067">
        <v>24774.48</v>
      </c>
      <c r="LSR1067">
        <v>1.0169900000000001</v>
      </c>
      <c r="LSV1067" t="s">
        <v>944</v>
      </c>
      <c r="LTB1067">
        <v>1483056.48</v>
      </c>
      <c r="LTD1067">
        <v>1458282</v>
      </c>
      <c r="LTF1067">
        <v>24774.48</v>
      </c>
      <c r="LTH1067">
        <v>1.0169900000000001</v>
      </c>
      <c r="LTL1067" t="s">
        <v>944</v>
      </c>
      <c r="LTR1067">
        <v>1483056.48</v>
      </c>
      <c r="LTT1067">
        <v>1458282</v>
      </c>
      <c r="LTV1067">
        <v>24774.48</v>
      </c>
      <c r="LTX1067">
        <v>1.0169900000000001</v>
      </c>
      <c r="LUB1067" t="s">
        <v>944</v>
      </c>
      <c r="LUH1067">
        <v>1483056.48</v>
      </c>
      <c r="LUJ1067">
        <v>1458282</v>
      </c>
      <c r="LUL1067">
        <v>24774.48</v>
      </c>
      <c r="LUN1067">
        <v>1.0169900000000001</v>
      </c>
      <c r="LUR1067" t="s">
        <v>944</v>
      </c>
      <c r="LUX1067">
        <v>1483056.48</v>
      </c>
      <c r="LUZ1067">
        <v>1458282</v>
      </c>
      <c r="LVB1067">
        <v>24774.48</v>
      </c>
      <c r="LVD1067">
        <v>1.0169900000000001</v>
      </c>
      <c r="LVH1067" t="s">
        <v>944</v>
      </c>
      <c r="LVN1067">
        <v>1483056.48</v>
      </c>
      <c r="LVP1067">
        <v>1458282</v>
      </c>
      <c r="LVR1067">
        <v>24774.48</v>
      </c>
      <c r="LVT1067">
        <v>1.0169900000000001</v>
      </c>
      <c r="LVX1067" t="s">
        <v>944</v>
      </c>
      <c r="LWD1067">
        <v>1483056.48</v>
      </c>
      <c r="LWF1067">
        <v>1458282</v>
      </c>
      <c r="LWH1067">
        <v>24774.48</v>
      </c>
      <c r="LWJ1067">
        <v>1.0169900000000001</v>
      </c>
      <c r="LWN1067" t="s">
        <v>944</v>
      </c>
      <c r="LWT1067">
        <v>1483056.48</v>
      </c>
      <c r="LWV1067">
        <v>1458282</v>
      </c>
      <c r="LWX1067">
        <v>24774.48</v>
      </c>
      <c r="LWZ1067">
        <v>1.0169900000000001</v>
      </c>
      <c r="LXD1067" t="s">
        <v>944</v>
      </c>
      <c r="LXJ1067">
        <v>1483056.48</v>
      </c>
      <c r="LXL1067">
        <v>1458282</v>
      </c>
      <c r="LXN1067">
        <v>24774.48</v>
      </c>
      <c r="LXP1067">
        <v>1.0169900000000001</v>
      </c>
      <c r="LXT1067" t="s">
        <v>944</v>
      </c>
      <c r="LXZ1067">
        <v>1483056.48</v>
      </c>
      <c r="LYB1067">
        <v>1458282</v>
      </c>
      <c r="LYD1067">
        <v>24774.48</v>
      </c>
      <c r="LYF1067">
        <v>1.0169900000000001</v>
      </c>
      <c r="LYJ1067" t="s">
        <v>944</v>
      </c>
      <c r="LYP1067">
        <v>1483056.48</v>
      </c>
      <c r="LYR1067">
        <v>1458282</v>
      </c>
      <c r="LYT1067">
        <v>24774.48</v>
      </c>
      <c r="LYV1067">
        <v>1.0169900000000001</v>
      </c>
      <c r="LYZ1067" t="s">
        <v>944</v>
      </c>
      <c r="LZF1067">
        <v>1483056.48</v>
      </c>
      <c r="LZH1067">
        <v>1458282</v>
      </c>
      <c r="LZJ1067">
        <v>24774.48</v>
      </c>
      <c r="LZL1067">
        <v>1.0169900000000001</v>
      </c>
      <c r="LZP1067" t="s">
        <v>944</v>
      </c>
      <c r="LZV1067">
        <v>1483056.48</v>
      </c>
      <c r="LZX1067">
        <v>1458282</v>
      </c>
      <c r="LZZ1067">
        <v>24774.48</v>
      </c>
      <c r="MAB1067">
        <v>1.0169900000000001</v>
      </c>
      <c r="MAF1067" t="s">
        <v>944</v>
      </c>
      <c r="MAL1067">
        <v>1483056.48</v>
      </c>
      <c r="MAN1067">
        <v>1458282</v>
      </c>
      <c r="MAP1067">
        <v>24774.48</v>
      </c>
      <c r="MAR1067">
        <v>1.0169900000000001</v>
      </c>
      <c r="MAV1067" t="s">
        <v>944</v>
      </c>
      <c r="MBB1067">
        <v>1483056.48</v>
      </c>
      <c r="MBD1067">
        <v>1458282</v>
      </c>
      <c r="MBF1067">
        <v>24774.48</v>
      </c>
      <c r="MBH1067">
        <v>1.0169900000000001</v>
      </c>
      <c r="MBL1067" t="s">
        <v>944</v>
      </c>
      <c r="MBR1067">
        <v>1483056.48</v>
      </c>
      <c r="MBT1067">
        <v>1458282</v>
      </c>
      <c r="MBV1067">
        <v>24774.48</v>
      </c>
      <c r="MBX1067">
        <v>1.0169900000000001</v>
      </c>
      <c r="MCB1067" t="s">
        <v>944</v>
      </c>
      <c r="MCH1067">
        <v>1483056.48</v>
      </c>
      <c r="MCJ1067">
        <v>1458282</v>
      </c>
      <c r="MCL1067">
        <v>24774.48</v>
      </c>
      <c r="MCN1067">
        <v>1.0169900000000001</v>
      </c>
      <c r="MCR1067" t="s">
        <v>944</v>
      </c>
      <c r="MCX1067">
        <v>1483056.48</v>
      </c>
      <c r="MCZ1067">
        <v>1458282</v>
      </c>
      <c r="MDB1067">
        <v>24774.48</v>
      </c>
      <c r="MDD1067">
        <v>1.0169900000000001</v>
      </c>
      <c r="MDH1067" t="s">
        <v>944</v>
      </c>
      <c r="MDN1067">
        <v>1483056.48</v>
      </c>
      <c r="MDP1067">
        <v>1458282</v>
      </c>
      <c r="MDR1067">
        <v>24774.48</v>
      </c>
      <c r="MDT1067">
        <v>1.0169900000000001</v>
      </c>
      <c r="MDX1067" t="s">
        <v>944</v>
      </c>
      <c r="MED1067">
        <v>1483056.48</v>
      </c>
      <c r="MEF1067">
        <v>1458282</v>
      </c>
      <c r="MEH1067">
        <v>24774.48</v>
      </c>
      <c r="MEJ1067">
        <v>1.0169900000000001</v>
      </c>
      <c r="MEN1067" t="s">
        <v>944</v>
      </c>
      <c r="MET1067">
        <v>1483056.48</v>
      </c>
      <c r="MEV1067">
        <v>1458282</v>
      </c>
      <c r="MEX1067">
        <v>24774.48</v>
      </c>
      <c r="MEZ1067">
        <v>1.0169900000000001</v>
      </c>
      <c r="MFD1067" t="s">
        <v>944</v>
      </c>
      <c r="MFJ1067">
        <v>1483056.48</v>
      </c>
      <c r="MFL1067">
        <v>1458282</v>
      </c>
      <c r="MFN1067">
        <v>24774.48</v>
      </c>
      <c r="MFP1067">
        <v>1.0169900000000001</v>
      </c>
      <c r="MFT1067" t="s">
        <v>944</v>
      </c>
      <c r="MFZ1067">
        <v>1483056.48</v>
      </c>
      <c r="MGB1067">
        <v>1458282</v>
      </c>
      <c r="MGD1067">
        <v>24774.48</v>
      </c>
      <c r="MGF1067">
        <v>1.0169900000000001</v>
      </c>
      <c r="MGJ1067" t="s">
        <v>944</v>
      </c>
      <c r="MGP1067">
        <v>1483056.48</v>
      </c>
      <c r="MGR1067">
        <v>1458282</v>
      </c>
      <c r="MGT1067">
        <v>24774.48</v>
      </c>
      <c r="MGV1067">
        <v>1.0169900000000001</v>
      </c>
      <c r="MGZ1067" t="s">
        <v>944</v>
      </c>
      <c r="MHF1067">
        <v>1483056.48</v>
      </c>
      <c r="MHH1067">
        <v>1458282</v>
      </c>
      <c r="MHJ1067">
        <v>24774.48</v>
      </c>
      <c r="MHL1067">
        <v>1.0169900000000001</v>
      </c>
      <c r="MHP1067" t="s">
        <v>944</v>
      </c>
      <c r="MHV1067">
        <v>1483056.48</v>
      </c>
      <c r="MHX1067">
        <v>1458282</v>
      </c>
      <c r="MHZ1067">
        <v>24774.48</v>
      </c>
      <c r="MIB1067">
        <v>1.0169900000000001</v>
      </c>
      <c r="MIF1067" t="s">
        <v>944</v>
      </c>
      <c r="MIL1067">
        <v>1483056.48</v>
      </c>
      <c r="MIN1067">
        <v>1458282</v>
      </c>
      <c r="MIP1067">
        <v>24774.48</v>
      </c>
      <c r="MIR1067">
        <v>1.0169900000000001</v>
      </c>
      <c r="MIV1067" t="s">
        <v>944</v>
      </c>
      <c r="MJB1067">
        <v>1483056.48</v>
      </c>
      <c r="MJD1067">
        <v>1458282</v>
      </c>
      <c r="MJF1067">
        <v>24774.48</v>
      </c>
      <c r="MJH1067">
        <v>1.0169900000000001</v>
      </c>
      <c r="MJL1067" t="s">
        <v>944</v>
      </c>
      <c r="MJR1067">
        <v>1483056.48</v>
      </c>
      <c r="MJT1067">
        <v>1458282</v>
      </c>
      <c r="MJV1067">
        <v>24774.48</v>
      </c>
      <c r="MJX1067">
        <v>1.0169900000000001</v>
      </c>
      <c r="MKB1067" t="s">
        <v>944</v>
      </c>
      <c r="MKH1067">
        <v>1483056.48</v>
      </c>
      <c r="MKJ1067">
        <v>1458282</v>
      </c>
      <c r="MKL1067">
        <v>24774.48</v>
      </c>
      <c r="MKN1067">
        <v>1.0169900000000001</v>
      </c>
      <c r="MKR1067" t="s">
        <v>944</v>
      </c>
      <c r="MKX1067">
        <v>1483056.48</v>
      </c>
      <c r="MKZ1067">
        <v>1458282</v>
      </c>
      <c r="MLB1067">
        <v>24774.48</v>
      </c>
      <c r="MLD1067">
        <v>1.0169900000000001</v>
      </c>
      <c r="MLH1067" t="s">
        <v>944</v>
      </c>
      <c r="MLN1067">
        <v>1483056.48</v>
      </c>
      <c r="MLP1067">
        <v>1458282</v>
      </c>
      <c r="MLR1067">
        <v>24774.48</v>
      </c>
      <c r="MLT1067">
        <v>1.0169900000000001</v>
      </c>
      <c r="MLX1067" t="s">
        <v>944</v>
      </c>
      <c r="MMD1067">
        <v>1483056.48</v>
      </c>
      <c r="MMF1067">
        <v>1458282</v>
      </c>
      <c r="MMH1067">
        <v>24774.48</v>
      </c>
      <c r="MMJ1067">
        <v>1.0169900000000001</v>
      </c>
      <c r="MMN1067" t="s">
        <v>944</v>
      </c>
      <c r="MMT1067">
        <v>1483056.48</v>
      </c>
      <c r="MMV1067">
        <v>1458282</v>
      </c>
      <c r="MMX1067">
        <v>24774.48</v>
      </c>
      <c r="MMZ1067">
        <v>1.0169900000000001</v>
      </c>
      <c r="MND1067" t="s">
        <v>944</v>
      </c>
      <c r="MNJ1067">
        <v>1483056.48</v>
      </c>
      <c r="MNL1067">
        <v>1458282</v>
      </c>
      <c r="MNN1067">
        <v>24774.48</v>
      </c>
      <c r="MNP1067">
        <v>1.0169900000000001</v>
      </c>
      <c r="MNT1067" t="s">
        <v>944</v>
      </c>
      <c r="MNZ1067">
        <v>1483056.48</v>
      </c>
      <c r="MOB1067">
        <v>1458282</v>
      </c>
      <c r="MOD1067">
        <v>24774.48</v>
      </c>
      <c r="MOF1067">
        <v>1.0169900000000001</v>
      </c>
      <c r="MOJ1067" t="s">
        <v>944</v>
      </c>
      <c r="MOP1067">
        <v>1483056.48</v>
      </c>
      <c r="MOR1067">
        <v>1458282</v>
      </c>
      <c r="MOT1067">
        <v>24774.48</v>
      </c>
      <c r="MOV1067">
        <v>1.0169900000000001</v>
      </c>
      <c r="MOZ1067" t="s">
        <v>944</v>
      </c>
      <c r="MPF1067">
        <v>1483056.48</v>
      </c>
      <c r="MPH1067">
        <v>1458282</v>
      </c>
      <c r="MPJ1067">
        <v>24774.48</v>
      </c>
      <c r="MPL1067">
        <v>1.0169900000000001</v>
      </c>
      <c r="MPP1067" t="s">
        <v>944</v>
      </c>
      <c r="MPV1067">
        <v>1483056.48</v>
      </c>
      <c r="MPX1067">
        <v>1458282</v>
      </c>
      <c r="MPZ1067">
        <v>24774.48</v>
      </c>
      <c r="MQB1067">
        <v>1.0169900000000001</v>
      </c>
      <c r="MQF1067" t="s">
        <v>944</v>
      </c>
      <c r="MQL1067">
        <v>1483056.48</v>
      </c>
      <c r="MQN1067">
        <v>1458282</v>
      </c>
      <c r="MQP1067">
        <v>24774.48</v>
      </c>
      <c r="MQR1067">
        <v>1.0169900000000001</v>
      </c>
      <c r="MQV1067" t="s">
        <v>944</v>
      </c>
      <c r="MRB1067">
        <v>1483056.48</v>
      </c>
      <c r="MRD1067">
        <v>1458282</v>
      </c>
      <c r="MRF1067">
        <v>24774.48</v>
      </c>
      <c r="MRH1067">
        <v>1.0169900000000001</v>
      </c>
      <c r="MRL1067" t="s">
        <v>944</v>
      </c>
      <c r="MRR1067">
        <v>1483056.48</v>
      </c>
      <c r="MRT1067">
        <v>1458282</v>
      </c>
      <c r="MRV1067">
        <v>24774.48</v>
      </c>
      <c r="MRX1067">
        <v>1.0169900000000001</v>
      </c>
      <c r="MSB1067" t="s">
        <v>944</v>
      </c>
      <c r="MSH1067">
        <v>1483056.48</v>
      </c>
      <c r="MSJ1067">
        <v>1458282</v>
      </c>
      <c r="MSL1067">
        <v>24774.48</v>
      </c>
      <c r="MSN1067">
        <v>1.0169900000000001</v>
      </c>
      <c r="MSR1067" t="s">
        <v>944</v>
      </c>
      <c r="MSX1067">
        <v>1483056.48</v>
      </c>
      <c r="MSZ1067">
        <v>1458282</v>
      </c>
      <c r="MTB1067">
        <v>24774.48</v>
      </c>
      <c r="MTD1067">
        <v>1.0169900000000001</v>
      </c>
      <c r="MTH1067" t="s">
        <v>944</v>
      </c>
      <c r="MTN1067">
        <v>1483056.48</v>
      </c>
      <c r="MTP1067">
        <v>1458282</v>
      </c>
      <c r="MTR1067">
        <v>24774.48</v>
      </c>
      <c r="MTT1067">
        <v>1.0169900000000001</v>
      </c>
      <c r="MTX1067" t="s">
        <v>944</v>
      </c>
      <c r="MUD1067">
        <v>1483056.48</v>
      </c>
      <c r="MUF1067">
        <v>1458282</v>
      </c>
      <c r="MUH1067">
        <v>24774.48</v>
      </c>
      <c r="MUJ1067">
        <v>1.0169900000000001</v>
      </c>
      <c r="MUN1067" t="s">
        <v>944</v>
      </c>
      <c r="MUT1067">
        <v>1483056.48</v>
      </c>
      <c r="MUV1067">
        <v>1458282</v>
      </c>
      <c r="MUX1067">
        <v>24774.48</v>
      </c>
      <c r="MUZ1067">
        <v>1.0169900000000001</v>
      </c>
      <c r="MVD1067" t="s">
        <v>944</v>
      </c>
      <c r="MVJ1067">
        <v>1483056.48</v>
      </c>
      <c r="MVL1067">
        <v>1458282</v>
      </c>
      <c r="MVN1067">
        <v>24774.48</v>
      </c>
      <c r="MVP1067">
        <v>1.0169900000000001</v>
      </c>
      <c r="MVT1067" t="s">
        <v>944</v>
      </c>
      <c r="MVZ1067">
        <v>1483056.48</v>
      </c>
      <c r="MWB1067">
        <v>1458282</v>
      </c>
      <c r="MWD1067">
        <v>24774.48</v>
      </c>
      <c r="MWF1067">
        <v>1.0169900000000001</v>
      </c>
      <c r="MWJ1067" t="s">
        <v>944</v>
      </c>
      <c r="MWP1067">
        <v>1483056.48</v>
      </c>
      <c r="MWR1067">
        <v>1458282</v>
      </c>
      <c r="MWT1067">
        <v>24774.48</v>
      </c>
      <c r="MWV1067">
        <v>1.0169900000000001</v>
      </c>
      <c r="MWZ1067" t="s">
        <v>944</v>
      </c>
      <c r="MXF1067">
        <v>1483056.48</v>
      </c>
      <c r="MXH1067">
        <v>1458282</v>
      </c>
      <c r="MXJ1067">
        <v>24774.48</v>
      </c>
      <c r="MXL1067">
        <v>1.0169900000000001</v>
      </c>
      <c r="MXP1067" t="s">
        <v>944</v>
      </c>
      <c r="MXV1067">
        <v>1483056.48</v>
      </c>
      <c r="MXX1067">
        <v>1458282</v>
      </c>
      <c r="MXZ1067">
        <v>24774.48</v>
      </c>
      <c r="MYB1067">
        <v>1.0169900000000001</v>
      </c>
      <c r="MYF1067" t="s">
        <v>944</v>
      </c>
      <c r="MYL1067">
        <v>1483056.48</v>
      </c>
      <c r="MYN1067">
        <v>1458282</v>
      </c>
      <c r="MYP1067">
        <v>24774.48</v>
      </c>
      <c r="MYR1067">
        <v>1.0169900000000001</v>
      </c>
      <c r="MYV1067" t="s">
        <v>944</v>
      </c>
      <c r="MZB1067">
        <v>1483056.48</v>
      </c>
      <c r="MZD1067">
        <v>1458282</v>
      </c>
      <c r="MZF1067">
        <v>24774.48</v>
      </c>
      <c r="MZH1067">
        <v>1.0169900000000001</v>
      </c>
      <c r="MZL1067" t="s">
        <v>944</v>
      </c>
      <c r="MZR1067">
        <v>1483056.48</v>
      </c>
      <c r="MZT1067">
        <v>1458282</v>
      </c>
      <c r="MZV1067">
        <v>24774.48</v>
      </c>
      <c r="MZX1067">
        <v>1.0169900000000001</v>
      </c>
      <c r="NAB1067" t="s">
        <v>944</v>
      </c>
      <c r="NAH1067">
        <v>1483056.48</v>
      </c>
      <c r="NAJ1067">
        <v>1458282</v>
      </c>
      <c r="NAL1067">
        <v>24774.48</v>
      </c>
      <c r="NAN1067">
        <v>1.0169900000000001</v>
      </c>
      <c r="NAR1067" t="s">
        <v>944</v>
      </c>
      <c r="NAX1067">
        <v>1483056.48</v>
      </c>
      <c r="NAZ1067">
        <v>1458282</v>
      </c>
      <c r="NBB1067">
        <v>24774.48</v>
      </c>
      <c r="NBD1067">
        <v>1.0169900000000001</v>
      </c>
      <c r="NBH1067" t="s">
        <v>944</v>
      </c>
      <c r="NBN1067">
        <v>1483056.48</v>
      </c>
      <c r="NBP1067">
        <v>1458282</v>
      </c>
      <c r="NBR1067">
        <v>24774.48</v>
      </c>
      <c r="NBT1067">
        <v>1.0169900000000001</v>
      </c>
      <c r="NBX1067" t="s">
        <v>944</v>
      </c>
      <c r="NCD1067">
        <v>1483056.48</v>
      </c>
      <c r="NCF1067">
        <v>1458282</v>
      </c>
      <c r="NCH1067">
        <v>24774.48</v>
      </c>
      <c r="NCJ1067">
        <v>1.0169900000000001</v>
      </c>
      <c r="NCN1067" t="s">
        <v>944</v>
      </c>
      <c r="NCT1067">
        <v>1483056.48</v>
      </c>
      <c r="NCV1067">
        <v>1458282</v>
      </c>
      <c r="NCX1067">
        <v>24774.48</v>
      </c>
      <c r="NCZ1067">
        <v>1.0169900000000001</v>
      </c>
      <c r="NDD1067" t="s">
        <v>944</v>
      </c>
      <c r="NDJ1067">
        <v>1483056.48</v>
      </c>
      <c r="NDL1067">
        <v>1458282</v>
      </c>
      <c r="NDN1067">
        <v>24774.48</v>
      </c>
      <c r="NDP1067">
        <v>1.0169900000000001</v>
      </c>
      <c r="NDT1067" t="s">
        <v>944</v>
      </c>
      <c r="NDZ1067">
        <v>1483056.48</v>
      </c>
      <c r="NEB1067">
        <v>1458282</v>
      </c>
      <c r="NED1067">
        <v>24774.48</v>
      </c>
      <c r="NEF1067">
        <v>1.0169900000000001</v>
      </c>
      <c r="NEJ1067" t="s">
        <v>944</v>
      </c>
      <c r="NEP1067">
        <v>1483056.48</v>
      </c>
      <c r="NER1067">
        <v>1458282</v>
      </c>
      <c r="NET1067">
        <v>24774.48</v>
      </c>
      <c r="NEV1067">
        <v>1.0169900000000001</v>
      </c>
      <c r="NEZ1067" t="s">
        <v>944</v>
      </c>
      <c r="NFF1067">
        <v>1483056.48</v>
      </c>
      <c r="NFH1067">
        <v>1458282</v>
      </c>
      <c r="NFJ1067">
        <v>24774.48</v>
      </c>
      <c r="NFL1067">
        <v>1.0169900000000001</v>
      </c>
      <c r="NFP1067" t="s">
        <v>944</v>
      </c>
      <c r="NFV1067">
        <v>1483056.48</v>
      </c>
      <c r="NFX1067">
        <v>1458282</v>
      </c>
      <c r="NFZ1067">
        <v>24774.48</v>
      </c>
      <c r="NGB1067">
        <v>1.0169900000000001</v>
      </c>
      <c r="NGF1067" t="s">
        <v>944</v>
      </c>
      <c r="NGL1067">
        <v>1483056.48</v>
      </c>
      <c r="NGN1067">
        <v>1458282</v>
      </c>
      <c r="NGP1067">
        <v>24774.48</v>
      </c>
      <c r="NGR1067">
        <v>1.0169900000000001</v>
      </c>
      <c r="NGV1067" t="s">
        <v>944</v>
      </c>
      <c r="NHB1067">
        <v>1483056.48</v>
      </c>
      <c r="NHD1067">
        <v>1458282</v>
      </c>
      <c r="NHF1067">
        <v>24774.48</v>
      </c>
      <c r="NHH1067">
        <v>1.0169900000000001</v>
      </c>
      <c r="NHL1067" t="s">
        <v>944</v>
      </c>
      <c r="NHR1067">
        <v>1483056.48</v>
      </c>
      <c r="NHT1067">
        <v>1458282</v>
      </c>
      <c r="NHV1067">
        <v>24774.48</v>
      </c>
      <c r="NHX1067">
        <v>1.0169900000000001</v>
      </c>
      <c r="NIB1067" t="s">
        <v>944</v>
      </c>
      <c r="NIH1067">
        <v>1483056.48</v>
      </c>
      <c r="NIJ1067">
        <v>1458282</v>
      </c>
      <c r="NIL1067">
        <v>24774.48</v>
      </c>
      <c r="NIN1067">
        <v>1.0169900000000001</v>
      </c>
      <c r="NIR1067" t="s">
        <v>944</v>
      </c>
      <c r="NIX1067">
        <v>1483056.48</v>
      </c>
      <c r="NIZ1067">
        <v>1458282</v>
      </c>
      <c r="NJB1067">
        <v>24774.48</v>
      </c>
      <c r="NJD1067">
        <v>1.0169900000000001</v>
      </c>
      <c r="NJH1067" t="s">
        <v>944</v>
      </c>
      <c r="NJN1067">
        <v>1483056.48</v>
      </c>
      <c r="NJP1067">
        <v>1458282</v>
      </c>
      <c r="NJR1067">
        <v>24774.48</v>
      </c>
      <c r="NJT1067">
        <v>1.0169900000000001</v>
      </c>
      <c r="NJX1067" t="s">
        <v>944</v>
      </c>
      <c r="NKD1067">
        <v>1483056.48</v>
      </c>
      <c r="NKF1067">
        <v>1458282</v>
      </c>
      <c r="NKH1067">
        <v>24774.48</v>
      </c>
      <c r="NKJ1067">
        <v>1.0169900000000001</v>
      </c>
      <c r="NKN1067" t="s">
        <v>944</v>
      </c>
      <c r="NKT1067">
        <v>1483056.48</v>
      </c>
      <c r="NKV1067">
        <v>1458282</v>
      </c>
      <c r="NKX1067">
        <v>24774.48</v>
      </c>
      <c r="NKZ1067">
        <v>1.0169900000000001</v>
      </c>
      <c r="NLD1067" t="s">
        <v>944</v>
      </c>
      <c r="NLJ1067">
        <v>1483056.48</v>
      </c>
      <c r="NLL1067">
        <v>1458282</v>
      </c>
      <c r="NLN1067">
        <v>24774.48</v>
      </c>
      <c r="NLP1067">
        <v>1.0169900000000001</v>
      </c>
      <c r="NLT1067" t="s">
        <v>944</v>
      </c>
      <c r="NLZ1067">
        <v>1483056.48</v>
      </c>
      <c r="NMB1067">
        <v>1458282</v>
      </c>
      <c r="NMD1067">
        <v>24774.48</v>
      </c>
      <c r="NMF1067">
        <v>1.0169900000000001</v>
      </c>
      <c r="NMJ1067" t="s">
        <v>944</v>
      </c>
      <c r="NMP1067">
        <v>1483056.48</v>
      </c>
      <c r="NMR1067">
        <v>1458282</v>
      </c>
      <c r="NMT1067">
        <v>24774.48</v>
      </c>
      <c r="NMV1067">
        <v>1.0169900000000001</v>
      </c>
      <c r="NMZ1067" t="s">
        <v>944</v>
      </c>
      <c r="NNF1067">
        <v>1483056.48</v>
      </c>
      <c r="NNH1067">
        <v>1458282</v>
      </c>
      <c r="NNJ1067">
        <v>24774.48</v>
      </c>
      <c r="NNL1067">
        <v>1.0169900000000001</v>
      </c>
      <c r="NNP1067" t="s">
        <v>944</v>
      </c>
      <c r="NNV1067">
        <v>1483056.48</v>
      </c>
      <c r="NNX1067">
        <v>1458282</v>
      </c>
      <c r="NNZ1067">
        <v>24774.48</v>
      </c>
      <c r="NOB1067">
        <v>1.0169900000000001</v>
      </c>
      <c r="NOF1067" t="s">
        <v>944</v>
      </c>
      <c r="NOL1067">
        <v>1483056.48</v>
      </c>
      <c r="NON1067">
        <v>1458282</v>
      </c>
      <c r="NOP1067">
        <v>24774.48</v>
      </c>
      <c r="NOR1067">
        <v>1.0169900000000001</v>
      </c>
      <c r="NOV1067" t="s">
        <v>944</v>
      </c>
      <c r="NPB1067">
        <v>1483056.48</v>
      </c>
      <c r="NPD1067">
        <v>1458282</v>
      </c>
      <c r="NPF1067">
        <v>24774.48</v>
      </c>
      <c r="NPH1067">
        <v>1.0169900000000001</v>
      </c>
      <c r="NPL1067" t="s">
        <v>944</v>
      </c>
      <c r="NPR1067">
        <v>1483056.48</v>
      </c>
      <c r="NPT1067">
        <v>1458282</v>
      </c>
      <c r="NPV1067">
        <v>24774.48</v>
      </c>
      <c r="NPX1067">
        <v>1.0169900000000001</v>
      </c>
      <c r="NQB1067" t="s">
        <v>944</v>
      </c>
      <c r="NQH1067">
        <v>1483056.48</v>
      </c>
      <c r="NQJ1067">
        <v>1458282</v>
      </c>
      <c r="NQL1067">
        <v>24774.48</v>
      </c>
      <c r="NQN1067">
        <v>1.0169900000000001</v>
      </c>
      <c r="NQR1067" t="s">
        <v>944</v>
      </c>
      <c r="NQX1067">
        <v>1483056.48</v>
      </c>
      <c r="NQZ1067">
        <v>1458282</v>
      </c>
      <c r="NRB1067">
        <v>24774.48</v>
      </c>
      <c r="NRD1067">
        <v>1.0169900000000001</v>
      </c>
      <c r="NRH1067" t="s">
        <v>944</v>
      </c>
      <c r="NRN1067">
        <v>1483056.48</v>
      </c>
      <c r="NRP1067">
        <v>1458282</v>
      </c>
      <c r="NRR1067">
        <v>24774.48</v>
      </c>
      <c r="NRT1067">
        <v>1.0169900000000001</v>
      </c>
      <c r="NRX1067" t="s">
        <v>944</v>
      </c>
      <c r="NSD1067">
        <v>1483056.48</v>
      </c>
      <c r="NSF1067">
        <v>1458282</v>
      </c>
      <c r="NSH1067">
        <v>24774.48</v>
      </c>
      <c r="NSJ1067">
        <v>1.0169900000000001</v>
      </c>
      <c r="NSN1067" t="s">
        <v>944</v>
      </c>
      <c r="NST1067">
        <v>1483056.48</v>
      </c>
      <c r="NSV1067">
        <v>1458282</v>
      </c>
      <c r="NSX1067">
        <v>24774.48</v>
      </c>
      <c r="NSZ1067">
        <v>1.0169900000000001</v>
      </c>
      <c r="NTD1067" t="s">
        <v>944</v>
      </c>
      <c r="NTJ1067">
        <v>1483056.48</v>
      </c>
      <c r="NTL1067">
        <v>1458282</v>
      </c>
      <c r="NTN1067">
        <v>24774.48</v>
      </c>
      <c r="NTP1067">
        <v>1.0169900000000001</v>
      </c>
      <c r="NTT1067" t="s">
        <v>944</v>
      </c>
      <c r="NTZ1067">
        <v>1483056.48</v>
      </c>
      <c r="NUB1067">
        <v>1458282</v>
      </c>
      <c r="NUD1067">
        <v>24774.48</v>
      </c>
      <c r="NUF1067">
        <v>1.0169900000000001</v>
      </c>
      <c r="NUJ1067" t="s">
        <v>944</v>
      </c>
      <c r="NUP1067">
        <v>1483056.48</v>
      </c>
      <c r="NUR1067">
        <v>1458282</v>
      </c>
      <c r="NUT1067">
        <v>24774.48</v>
      </c>
      <c r="NUV1067">
        <v>1.0169900000000001</v>
      </c>
      <c r="NUZ1067" t="s">
        <v>944</v>
      </c>
      <c r="NVF1067">
        <v>1483056.48</v>
      </c>
      <c r="NVH1067">
        <v>1458282</v>
      </c>
      <c r="NVJ1067">
        <v>24774.48</v>
      </c>
      <c r="NVL1067">
        <v>1.0169900000000001</v>
      </c>
      <c r="NVP1067" t="s">
        <v>944</v>
      </c>
      <c r="NVV1067">
        <v>1483056.48</v>
      </c>
      <c r="NVX1067">
        <v>1458282</v>
      </c>
      <c r="NVZ1067">
        <v>24774.48</v>
      </c>
      <c r="NWB1067">
        <v>1.0169900000000001</v>
      </c>
      <c r="NWF1067" t="s">
        <v>944</v>
      </c>
      <c r="NWL1067">
        <v>1483056.48</v>
      </c>
      <c r="NWN1067">
        <v>1458282</v>
      </c>
      <c r="NWP1067">
        <v>24774.48</v>
      </c>
      <c r="NWR1067">
        <v>1.0169900000000001</v>
      </c>
      <c r="NWV1067" t="s">
        <v>944</v>
      </c>
      <c r="NXB1067">
        <v>1483056.48</v>
      </c>
      <c r="NXD1067">
        <v>1458282</v>
      </c>
      <c r="NXF1067">
        <v>24774.48</v>
      </c>
      <c r="NXH1067">
        <v>1.0169900000000001</v>
      </c>
      <c r="NXL1067" t="s">
        <v>944</v>
      </c>
      <c r="NXR1067">
        <v>1483056.48</v>
      </c>
      <c r="NXT1067">
        <v>1458282</v>
      </c>
      <c r="NXV1067">
        <v>24774.48</v>
      </c>
      <c r="NXX1067">
        <v>1.0169900000000001</v>
      </c>
      <c r="NYB1067" t="s">
        <v>944</v>
      </c>
      <c r="NYH1067">
        <v>1483056.48</v>
      </c>
      <c r="NYJ1067">
        <v>1458282</v>
      </c>
      <c r="NYL1067">
        <v>24774.48</v>
      </c>
      <c r="NYN1067">
        <v>1.0169900000000001</v>
      </c>
      <c r="NYR1067" t="s">
        <v>944</v>
      </c>
      <c r="NYX1067">
        <v>1483056.48</v>
      </c>
      <c r="NYZ1067">
        <v>1458282</v>
      </c>
      <c r="NZB1067">
        <v>24774.48</v>
      </c>
      <c r="NZD1067">
        <v>1.0169900000000001</v>
      </c>
      <c r="NZH1067" t="s">
        <v>944</v>
      </c>
      <c r="NZN1067">
        <v>1483056.48</v>
      </c>
      <c r="NZP1067">
        <v>1458282</v>
      </c>
      <c r="NZR1067">
        <v>24774.48</v>
      </c>
      <c r="NZT1067">
        <v>1.0169900000000001</v>
      </c>
      <c r="NZX1067" t="s">
        <v>944</v>
      </c>
      <c r="OAD1067">
        <v>1483056.48</v>
      </c>
      <c r="OAF1067">
        <v>1458282</v>
      </c>
      <c r="OAH1067">
        <v>24774.48</v>
      </c>
      <c r="OAJ1067">
        <v>1.0169900000000001</v>
      </c>
      <c r="OAN1067" t="s">
        <v>944</v>
      </c>
      <c r="OAT1067">
        <v>1483056.48</v>
      </c>
      <c r="OAV1067">
        <v>1458282</v>
      </c>
      <c r="OAX1067">
        <v>24774.48</v>
      </c>
      <c r="OAZ1067">
        <v>1.0169900000000001</v>
      </c>
      <c r="OBD1067" t="s">
        <v>944</v>
      </c>
      <c r="OBJ1067">
        <v>1483056.48</v>
      </c>
      <c r="OBL1067">
        <v>1458282</v>
      </c>
      <c r="OBN1067">
        <v>24774.48</v>
      </c>
      <c r="OBP1067">
        <v>1.0169900000000001</v>
      </c>
      <c r="OBT1067" t="s">
        <v>944</v>
      </c>
      <c r="OBZ1067">
        <v>1483056.48</v>
      </c>
      <c r="OCB1067">
        <v>1458282</v>
      </c>
      <c r="OCD1067">
        <v>24774.48</v>
      </c>
      <c r="OCF1067">
        <v>1.0169900000000001</v>
      </c>
      <c r="OCJ1067" t="s">
        <v>944</v>
      </c>
      <c r="OCP1067">
        <v>1483056.48</v>
      </c>
      <c r="OCR1067">
        <v>1458282</v>
      </c>
      <c r="OCT1067">
        <v>24774.48</v>
      </c>
      <c r="OCV1067">
        <v>1.0169900000000001</v>
      </c>
      <c r="OCZ1067" t="s">
        <v>944</v>
      </c>
      <c r="ODF1067">
        <v>1483056.48</v>
      </c>
      <c r="ODH1067">
        <v>1458282</v>
      </c>
      <c r="ODJ1067">
        <v>24774.48</v>
      </c>
      <c r="ODL1067">
        <v>1.0169900000000001</v>
      </c>
      <c r="ODP1067" t="s">
        <v>944</v>
      </c>
      <c r="ODV1067">
        <v>1483056.48</v>
      </c>
      <c r="ODX1067">
        <v>1458282</v>
      </c>
      <c r="ODZ1067">
        <v>24774.48</v>
      </c>
      <c r="OEB1067">
        <v>1.0169900000000001</v>
      </c>
      <c r="OEF1067" t="s">
        <v>944</v>
      </c>
      <c r="OEL1067">
        <v>1483056.48</v>
      </c>
      <c r="OEN1067">
        <v>1458282</v>
      </c>
      <c r="OEP1067">
        <v>24774.48</v>
      </c>
      <c r="OER1067">
        <v>1.0169900000000001</v>
      </c>
      <c r="OEV1067" t="s">
        <v>944</v>
      </c>
      <c r="OFB1067">
        <v>1483056.48</v>
      </c>
      <c r="OFD1067">
        <v>1458282</v>
      </c>
      <c r="OFF1067">
        <v>24774.48</v>
      </c>
      <c r="OFH1067">
        <v>1.0169900000000001</v>
      </c>
      <c r="OFL1067" t="s">
        <v>944</v>
      </c>
      <c r="OFR1067">
        <v>1483056.48</v>
      </c>
      <c r="OFT1067">
        <v>1458282</v>
      </c>
      <c r="OFV1067">
        <v>24774.48</v>
      </c>
      <c r="OFX1067">
        <v>1.0169900000000001</v>
      </c>
      <c r="OGB1067" t="s">
        <v>944</v>
      </c>
      <c r="OGH1067">
        <v>1483056.48</v>
      </c>
      <c r="OGJ1067">
        <v>1458282</v>
      </c>
      <c r="OGL1067">
        <v>24774.48</v>
      </c>
      <c r="OGN1067">
        <v>1.0169900000000001</v>
      </c>
      <c r="OGR1067" t="s">
        <v>944</v>
      </c>
      <c r="OGX1067">
        <v>1483056.48</v>
      </c>
      <c r="OGZ1067">
        <v>1458282</v>
      </c>
      <c r="OHB1067">
        <v>24774.48</v>
      </c>
      <c r="OHD1067">
        <v>1.0169900000000001</v>
      </c>
      <c r="OHH1067" t="s">
        <v>944</v>
      </c>
      <c r="OHN1067">
        <v>1483056.48</v>
      </c>
      <c r="OHP1067">
        <v>1458282</v>
      </c>
      <c r="OHR1067">
        <v>24774.48</v>
      </c>
      <c r="OHT1067">
        <v>1.0169900000000001</v>
      </c>
      <c r="OHX1067" t="s">
        <v>944</v>
      </c>
      <c r="OID1067">
        <v>1483056.48</v>
      </c>
      <c r="OIF1067">
        <v>1458282</v>
      </c>
      <c r="OIH1067">
        <v>24774.48</v>
      </c>
      <c r="OIJ1067">
        <v>1.0169900000000001</v>
      </c>
      <c r="OIN1067" t="s">
        <v>944</v>
      </c>
      <c r="OIT1067">
        <v>1483056.48</v>
      </c>
      <c r="OIV1067">
        <v>1458282</v>
      </c>
      <c r="OIX1067">
        <v>24774.48</v>
      </c>
      <c r="OIZ1067">
        <v>1.0169900000000001</v>
      </c>
      <c r="OJD1067" t="s">
        <v>944</v>
      </c>
      <c r="OJJ1067">
        <v>1483056.48</v>
      </c>
      <c r="OJL1067">
        <v>1458282</v>
      </c>
      <c r="OJN1067">
        <v>24774.48</v>
      </c>
      <c r="OJP1067">
        <v>1.0169900000000001</v>
      </c>
      <c r="OJT1067" t="s">
        <v>944</v>
      </c>
      <c r="OJZ1067">
        <v>1483056.48</v>
      </c>
      <c r="OKB1067">
        <v>1458282</v>
      </c>
      <c r="OKD1067">
        <v>24774.48</v>
      </c>
      <c r="OKF1067">
        <v>1.0169900000000001</v>
      </c>
      <c r="OKJ1067" t="s">
        <v>944</v>
      </c>
      <c r="OKP1067">
        <v>1483056.48</v>
      </c>
      <c r="OKR1067">
        <v>1458282</v>
      </c>
      <c r="OKT1067">
        <v>24774.48</v>
      </c>
      <c r="OKV1067">
        <v>1.0169900000000001</v>
      </c>
      <c r="OKZ1067" t="s">
        <v>944</v>
      </c>
      <c r="OLF1067">
        <v>1483056.48</v>
      </c>
      <c r="OLH1067">
        <v>1458282</v>
      </c>
      <c r="OLJ1067">
        <v>24774.48</v>
      </c>
      <c r="OLL1067">
        <v>1.0169900000000001</v>
      </c>
      <c r="OLP1067" t="s">
        <v>944</v>
      </c>
      <c r="OLV1067">
        <v>1483056.48</v>
      </c>
      <c r="OLX1067">
        <v>1458282</v>
      </c>
      <c r="OLZ1067">
        <v>24774.48</v>
      </c>
      <c r="OMB1067">
        <v>1.0169900000000001</v>
      </c>
      <c r="OMF1067" t="s">
        <v>944</v>
      </c>
      <c r="OML1067">
        <v>1483056.48</v>
      </c>
      <c r="OMN1067">
        <v>1458282</v>
      </c>
      <c r="OMP1067">
        <v>24774.48</v>
      </c>
      <c r="OMR1067">
        <v>1.0169900000000001</v>
      </c>
      <c r="OMV1067" t="s">
        <v>944</v>
      </c>
      <c r="ONB1067">
        <v>1483056.48</v>
      </c>
      <c r="OND1067">
        <v>1458282</v>
      </c>
      <c r="ONF1067">
        <v>24774.48</v>
      </c>
      <c r="ONH1067">
        <v>1.0169900000000001</v>
      </c>
      <c r="ONL1067" t="s">
        <v>944</v>
      </c>
      <c r="ONR1067">
        <v>1483056.48</v>
      </c>
      <c r="ONT1067">
        <v>1458282</v>
      </c>
      <c r="ONV1067">
        <v>24774.48</v>
      </c>
      <c r="ONX1067">
        <v>1.0169900000000001</v>
      </c>
      <c r="OOB1067" t="s">
        <v>944</v>
      </c>
      <c r="OOH1067">
        <v>1483056.48</v>
      </c>
      <c r="OOJ1067">
        <v>1458282</v>
      </c>
      <c r="OOL1067">
        <v>24774.48</v>
      </c>
      <c r="OON1067">
        <v>1.0169900000000001</v>
      </c>
      <c r="OOR1067" t="s">
        <v>944</v>
      </c>
      <c r="OOX1067">
        <v>1483056.48</v>
      </c>
      <c r="OOZ1067">
        <v>1458282</v>
      </c>
      <c r="OPB1067">
        <v>24774.48</v>
      </c>
      <c r="OPD1067">
        <v>1.0169900000000001</v>
      </c>
      <c r="OPH1067" t="s">
        <v>944</v>
      </c>
      <c r="OPN1067">
        <v>1483056.48</v>
      </c>
      <c r="OPP1067">
        <v>1458282</v>
      </c>
      <c r="OPR1067">
        <v>24774.48</v>
      </c>
      <c r="OPT1067">
        <v>1.0169900000000001</v>
      </c>
      <c r="OPX1067" t="s">
        <v>944</v>
      </c>
      <c r="OQD1067">
        <v>1483056.48</v>
      </c>
      <c r="OQF1067">
        <v>1458282</v>
      </c>
      <c r="OQH1067">
        <v>24774.48</v>
      </c>
      <c r="OQJ1067">
        <v>1.0169900000000001</v>
      </c>
      <c r="OQN1067" t="s">
        <v>944</v>
      </c>
      <c r="OQT1067">
        <v>1483056.48</v>
      </c>
      <c r="OQV1067">
        <v>1458282</v>
      </c>
      <c r="OQX1067">
        <v>24774.48</v>
      </c>
      <c r="OQZ1067">
        <v>1.0169900000000001</v>
      </c>
      <c r="ORD1067" t="s">
        <v>944</v>
      </c>
      <c r="ORJ1067">
        <v>1483056.48</v>
      </c>
      <c r="ORL1067">
        <v>1458282</v>
      </c>
      <c r="ORN1067">
        <v>24774.48</v>
      </c>
      <c r="ORP1067">
        <v>1.0169900000000001</v>
      </c>
      <c r="ORT1067" t="s">
        <v>944</v>
      </c>
      <c r="ORZ1067">
        <v>1483056.48</v>
      </c>
      <c r="OSB1067">
        <v>1458282</v>
      </c>
      <c r="OSD1067">
        <v>24774.48</v>
      </c>
      <c r="OSF1067">
        <v>1.0169900000000001</v>
      </c>
      <c r="OSJ1067" t="s">
        <v>944</v>
      </c>
      <c r="OSP1067">
        <v>1483056.48</v>
      </c>
      <c r="OSR1067">
        <v>1458282</v>
      </c>
      <c r="OST1067">
        <v>24774.48</v>
      </c>
      <c r="OSV1067">
        <v>1.0169900000000001</v>
      </c>
      <c r="OSZ1067" t="s">
        <v>944</v>
      </c>
      <c r="OTF1067">
        <v>1483056.48</v>
      </c>
      <c r="OTH1067">
        <v>1458282</v>
      </c>
      <c r="OTJ1067">
        <v>24774.48</v>
      </c>
      <c r="OTL1067">
        <v>1.0169900000000001</v>
      </c>
      <c r="OTP1067" t="s">
        <v>944</v>
      </c>
      <c r="OTV1067">
        <v>1483056.48</v>
      </c>
      <c r="OTX1067">
        <v>1458282</v>
      </c>
      <c r="OTZ1067">
        <v>24774.48</v>
      </c>
      <c r="OUB1067">
        <v>1.0169900000000001</v>
      </c>
      <c r="OUF1067" t="s">
        <v>944</v>
      </c>
      <c r="OUL1067">
        <v>1483056.48</v>
      </c>
      <c r="OUN1067">
        <v>1458282</v>
      </c>
      <c r="OUP1067">
        <v>24774.48</v>
      </c>
      <c r="OUR1067">
        <v>1.0169900000000001</v>
      </c>
      <c r="OUV1067" t="s">
        <v>944</v>
      </c>
      <c r="OVB1067">
        <v>1483056.48</v>
      </c>
      <c r="OVD1067">
        <v>1458282</v>
      </c>
      <c r="OVF1067">
        <v>24774.48</v>
      </c>
      <c r="OVH1067">
        <v>1.0169900000000001</v>
      </c>
      <c r="OVL1067" t="s">
        <v>944</v>
      </c>
      <c r="OVR1067">
        <v>1483056.48</v>
      </c>
      <c r="OVT1067">
        <v>1458282</v>
      </c>
      <c r="OVV1067">
        <v>24774.48</v>
      </c>
      <c r="OVX1067">
        <v>1.0169900000000001</v>
      </c>
      <c r="OWB1067" t="s">
        <v>944</v>
      </c>
      <c r="OWH1067">
        <v>1483056.48</v>
      </c>
      <c r="OWJ1067">
        <v>1458282</v>
      </c>
      <c r="OWL1067">
        <v>24774.48</v>
      </c>
      <c r="OWN1067">
        <v>1.0169900000000001</v>
      </c>
      <c r="OWR1067" t="s">
        <v>944</v>
      </c>
      <c r="OWX1067">
        <v>1483056.48</v>
      </c>
      <c r="OWZ1067">
        <v>1458282</v>
      </c>
      <c r="OXB1067">
        <v>24774.48</v>
      </c>
      <c r="OXD1067">
        <v>1.0169900000000001</v>
      </c>
      <c r="OXH1067" t="s">
        <v>944</v>
      </c>
      <c r="OXN1067">
        <v>1483056.48</v>
      </c>
      <c r="OXP1067">
        <v>1458282</v>
      </c>
      <c r="OXR1067">
        <v>24774.48</v>
      </c>
      <c r="OXT1067">
        <v>1.0169900000000001</v>
      </c>
      <c r="OXX1067" t="s">
        <v>944</v>
      </c>
      <c r="OYD1067">
        <v>1483056.48</v>
      </c>
      <c r="OYF1067">
        <v>1458282</v>
      </c>
      <c r="OYH1067">
        <v>24774.48</v>
      </c>
      <c r="OYJ1067">
        <v>1.0169900000000001</v>
      </c>
      <c r="OYN1067" t="s">
        <v>944</v>
      </c>
      <c r="OYT1067">
        <v>1483056.48</v>
      </c>
      <c r="OYV1067">
        <v>1458282</v>
      </c>
      <c r="OYX1067">
        <v>24774.48</v>
      </c>
      <c r="OYZ1067">
        <v>1.0169900000000001</v>
      </c>
      <c r="OZD1067" t="s">
        <v>944</v>
      </c>
      <c r="OZJ1067">
        <v>1483056.48</v>
      </c>
      <c r="OZL1067">
        <v>1458282</v>
      </c>
      <c r="OZN1067">
        <v>24774.48</v>
      </c>
      <c r="OZP1067">
        <v>1.0169900000000001</v>
      </c>
      <c r="OZT1067" t="s">
        <v>944</v>
      </c>
      <c r="OZZ1067">
        <v>1483056.48</v>
      </c>
      <c r="PAB1067">
        <v>1458282</v>
      </c>
      <c r="PAD1067">
        <v>24774.48</v>
      </c>
      <c r="PAF1067">
        <v>1.0169900000000001</v>
      </c>
      <c r="PAJ1067" t="s">
        <v>944</v>
      </c>
      <c r="PAP1067">
        <v>1483056.48</v>
      </c>
      <c r="PAR1067">
        <v>1458282</v>
      </c>
      <c r="PAT1067">
        <v>24774.48</v>
      </c>
      <c r="PAV1067">
        <v>1.0169900000000001</v>
      </c>
      <c r="PAZ1067" t="s">
        <v>944</v>
      </c>
      <c r="PBF1067">
        <v>1483056.48</v>
      </c>
      <c r="PBH1067">
        <v>1458282</v>
      </c>
      <c r="PBJ1067">
        <v>24774.48</v>
      </c>
      <c r="PBL1067">
        <v>1.0169900000000001</v>
      </c>
      <c r="PBP1067" t="s">
        <v>944</v>
      </c>
      <c r="PBV1067">
        <v>1483056.48</v>
      </c>
      <c r="PBX1067">
        <v>1458282</v>
      </c>
      <c r="PBZ1067">
        <v>24774.48</v>
      </c>
      <c r="PCB1067">
        <v>1.0169900000000001</v>
      </c>
      <c r="PCF1067" t="s">
        <v>944</v>
      </c>
      <c r="PCL1067">
        <v>1483056.48</v>
      </c>
      <c r="PCN1067">
        <v>1458282</v>
      </c>
      <c r="PCP1067">
        <v>24774.48</v>
      </c>
      <c r="PCR1067">
        <v>1.0169900000000001</v>
      </c>
      <c r="PCV1067" t="s">
        <v>944</v>
      </c>
      <c r="PDB1067">
        <v>1483056.48</v>
      </c>
      <c r="PDD1067">
        <v>1458282</v>
      </c>
      <c r="PDF1067">
        <v>24774.48</v>
      </c>
      <c r="PDH1067">
        <v>1.0169900000000001</v>
      </c>
      <c r="PDL1067" t="s">
        <v>944</v>
      </c>
      <c r="PDR1067">
        <v>1483056.48</v>
      </c>
      <c r="PDT1067">
        <v>1458282</v>
      </c>
      <c r="PDV1067">
        <v>24774.48</v>
      </c>
      <c r="PDX1067">
        <v>1.0169900000000001</v>
      </c>
      <c r="PEB1067" t="s">
        <v>944</v>
      </c>
      <c r="PEH1067">
        <v>1483056.48</v>
      </c>
      <c r="PEJ1067">
        <v>1458282</v>
      </c>
      <c r="PEL1067">
        <v>24774.48</v>
      </c>
      <c r="PEN1067">
        <v>1.0169900000000001</v>
      </c>
      <c r="PER1067" t="s">
        <v>944</v>
      </c>
      <c r="PEX1067">
        <v>1483056.48</v>
      </c>
      <c r="PEZ1067">
        <v>1458282</v>
      </c>
      <c r="PFB1067">
        <v>24774.48</v>
      </c>
      <c r="PFD1067">
        <v>1.0169900000000001</v>
      </c>
      <c r="PFH1067" t="s">
        <v>944</v>
      </c>
      <c r="PFN1067">
        <v>1483056.48</v>
      </c>
      <c r="PFP1067">
        <v>1458282</v>
      </c>
      <c r="PFR1067">
        <v>24774.48</v>
      </c>
      <c r="PFT1067">
        <v>1.0169900000000001</v>
      </c>
      <c r="PFX1067" t="s">
        <v>944</v>
      </c>
      <c r="PGD1067">
        <v>1483056.48</v>
      </c>
      <c r="PGF1067">
        <v>1458282</v>
      </c>
      <c r="PGH1067">
        <v>24774.48</v>
      </c>
      <c r="PGJ1067">
        <v>1.0169900000000001</v>
      </c>
      <c r="PGN1067" t="s">
        <v>944</v>
      </c>
      <c r="PGT1067">
        <v>1483056.48</v>
      </c>
      <c r="PGV1067">
        <v>1458282</v>
      </c>
      <c r="PGX1067">
        <v>24774.48</v>
      </c>
      <c r="PGZ1067">
        <v>1.0169900000000001</v>
      </c>
      <c r="PHD1067" t="s">
        <v>944</v>
      </c>
      <c r="PHJ1067">
        <v>1483056.48</v>
      </c>
      <c r="PHL1067">
        <v>1458282</v>
      </c>
      <c r="PHN1067">
        <v>24774.48</v>
      </c>
      <c r="PHP1067">
        <v>1.0169900000000001</v>
      </c>
      <c r="PHT1067" t="s">
        <v>944</v>
      </c>
      <c r="PHZ1067">
        <v>1483056.48</v>
      </c>
      <c r="PIB1067">
        <v>1458282</v>
      </c>
      <c r="PID1067">
        <v>24774.48</v>
      </c>
      <c r="PIF1067">
        <v>1.0169900000000001</v>
      </c>
      <c r="PIJ1067" t="s">
        <v>944</v>
      </c>
      <c r="PIP1067">
        <v>1483056.48</v>
      </c>
      <c r="PIR1067">
        <v>1458282</v>
      </c>
      <c r="PIT1067">
        <v>24774.48</v>
      </c>
      <c r="PIV1067">
        <v>1.0169900000000001</v>
      </c>
      <c r="PIZ1067" t="s">
        <v>944</v>
      </c>
      <c r="PJF1067">
        <v>1483056.48</v>
      </c>
      <c r="PJH1067">
        <v>1458282</v>
      </c>
      <c r="PJJ1067">
        <v>24774.48</v>
      </c>
      <c r="PJL1067">
        <v>1.0169900000000001</v>
      </c>
      <c r="PJP1067" t="s">
        <v>944</v>
      </c>
      <c r="PJV1067">
        <v>1483056.48</v>
      </c>
      <c r="PJX1067">
        <v>1458282</v>
      </c>
      <c r="PJZ1067">
        <v>24774.48</v>
      </c>
      <c r="PKB1067">
        <v>1.0169900000000001</v>
      </c>
      <c r="PKF1067" t="s">
        <v>944</v>
      </c>
      <c r="PKL1067">
        <v>1483056.48</v>
      </c>
      <c r="PKN1067">
        <v>1458282</v>
      </c>
      <c r="PKP1067">
        <v>24774.48</v>
      </c>
      <c r="PKR1067">
        <v>1.0169900000000001</v>
      </c>
      <c r="PKV1067" t="s">
        <v>944</v>
      </c>
      <c r="PLB1067">
        <v>1483056.48</v>
      </c>
      <c r="PLD1067">
        <v>1458282</v>
      </c>
      <c r="PLF1067">
        <v>24774.48</v>
      </c>
      <c r="PLH1067">
        <v>1.0169900000000001</v>
      </c>
      <c r="PLL1067" t="s">
        <v>944</v>
      </c>
      <c r="PLR1067">
        <v>1483056.48</v>
      </c>
      <c r="PLT1067">
        <v>1458282</v>
      </c>
      <c r="PLV1067">
        <v>24774.48</v>
      </c>
      <c r="PLX1067">
        <v>1.0169900000000001</v>
      </c>
      <c r="PMB1067" t="s">
        <v>944</v>
      </c>
      <c r="PMH1067">
        <v>1483056.48</v>
      </c>
      <c r="PMJ1067">
        <v>1458282</v>
      </c>
      <c r="PML1067">
        <v>24774.48</v>
      </c>
      <c r="PMN1067">
        <v>1.0169900000000001</v>
      </c>
      <c r="PMR1067" t="s">
        <v>944</v>
      </c>
      <c r="PMX1067">
        <v>1483056.48</v>
      </c>
      <c r="PMZ1067">
        <v>1458282</v>
      </c>
      <c r="PNB1067">
        <v>24774.48</v>
      </c>
      <c r="PND1067">
        <v>1.0169900000000001</v>
      </c>
      <c r="PNH1067" t="s">
        <v>944</v>
      </c>
      <c r="PNN1067">
        <v>1483056.48</v>
      </c>
      <c r="PNP1067">
        <v>1458282</v>
      </c>
      <c r="PNR1067">
        <v>24774.48</v>
      </c>
      <c r="PNT1067">
        <v>1.0169900000000001</v>
      </c>
      <c r="PNX1067" t="s">
        <v>944</v>
      </c>
      <c r="POD1067">
        <v>1483056.48</v>
      </c>
      <c r="POF1067">
        <v>1458282</v>
      </c>
      <c r="POH1067">
        <v>24774.48</v>
      </c>
      <c r="POJ1067">
        <v>1.0169900000000001</v>
      </c>
      <c r="PON1067" t="s">
        <v>944</v>
      </c>
      <c r="POT1067">
        <v>1483056.48</v>
      </c>
      <c r="POV1067">
        <v>1458282</v>
      </c>
      <c r="POX1067">
        <v>24774.48</v>
      </c>
      <c r="POZ1067">
        <v>1.0169900000000001</v>
      </c>
      <c r="PPD1067" t="s">
        <v>944</v>
      </c>
      <c r="PPJ1067">
        <v>1483056.48</v>
      </c>
      <c r="PPL1067">
        <v>1458282</v>
      </c>
      <c r="PPN1067">
        <v>24774.48</v>
      </c>
      <c r="PPP1067">
        <v>1.0169900000000001</v>
      </c>
      <c r="PPT1067" t="s">
        <v>944</v>
      </c>
      <c r="PPZ1067">
        <v>1483056.48</v>
      </c>
      <c r="PQB1067">
        <v>1458282</v>
      </c>
      <c r="PQD1067">
        <v>24774.48</v>
      </c>
      <c r="PQF1067">
        <v>1.0169900000000001</v>
      </c>
      <c r="PQJ1067" t="s">
        <v>944</v>
      </c>
      <c r="PQP1067">
        <v>1483056.48</v>
      </c>
      <c r="PQR1067">
        <v>1458282</v>
      </c>
      <c r="PQT1067">
        <v>24774.48</v>
      </c>
      <c r="PQV1067">
        <v>1.0169900000000001</v>
      </c>
      <c r="PQZ1067" t="s">
        <v>944</v>
      </c>
      <c r="PRF1067">
        <v>1483056.48</v>
      </c>
      <c r="PRH1067">
        <v>1458282</v>
      </c>
      <c r="PRJ1067">
        <v>24774.48</v>
      </c>
      <c r="PRL1067">
        <v>1.0169900000000001</v>
      </c>
      <c r="PRP1067" t="s">
        <v>944</v>
      </c>
      <c r="PRV1067">
        <v>1483056.48</v>
      </c>
      <c r="PRX1067">
        <v>1458282</v>
      </c>
      <c r="PRZ1067">
        <v>24774.48</v>
      </c>
      <c r="PSB1067">
        <v>1.0169900000000001</v>
      </c>
      <c r="PSF1067" t="s">
        <v>944</v>
      </c>
      <c r="PSL1067">
        <v>1483056.48</v>
      </c>
      <c r="PSN1067">
        <v>1458282</v>
      </c>
      <c r="PSP1067">
        <v>24774.48</v>
      </c>
      <c r="PSR1067">
        <v>1.0169900000000001</v>
      </c>
      <c r="PSV1067" t="s">
        <v>944</v>
      </c>
      <c r="PTB1067">
        <v>1483056.48</v>
      </c>
      <c r="PTD1067">
        <v>1458282</v>
      </c>
      <c r="PTF1067">
        <v>24774.48</v>
      </c>
      <c r="PTH1067">
        <v>1.0169900000000001</v>
      </c>
      <c r="PTL1067" t="s">
        <v>944</v>
      </c>
      <c r="PTR1067">
        <v>1483056.48</v>
      </c>
      <c r="PTT1067">
        <v>1458282</v>
      </c>
      <c r="PTV1067">
        <v>24774.48</v>
      </c>
      <c r="PTX1067">
        <v>1.0169900000000001</v>
      </c>
      <c r="PUB1067" t="s">
        <v>944</v>
      </c>
      <c r="PUH1067">
        <v>1483056.48</v>
      </c>
      <c r="PUJ1067">
        <v>1458282</v>
      </c>
      <c r="PUL1067">
        <v>24774.48</v>
      </c>
      <c r="PUN1067">
        <v>1.0169900000000001</v>
      </c>
      <c r="PUR1067" t="s">
        <v>944</v>
      </c>
      <c r="PUX1067">
        <v>1483056.48</v>
      </c>
      <c r="PUZ1067">
        <v>1458282</v>
      </c>
      <c r="PVB1067">
        <v>24774.48</v>
      </c>
      <c r="PVD1067">
        <v>1.0169900000000001</v>
      </c>
      <c r="PVH1067" t="s">
        <v>944</v>
      </c>
      <c r="PVN1067">
        <v>1483056.48</v>
      </c>
      <c r="PVP1067">
        <v>1458282</v>
      </c>
      <c r="PVR1067">
        <v>24774.48</v>
      </c>
      <c r="PVT1067">
        <v>1.0169900000000001</v>
      </c>
      <c r="PVX1067" t="s">
        <v>944</v>
      </c>
      <c r="PWD1067">
        <v>1483056.48</v>
      </c>
      <c r="PWF1067">
        <v>1458282</v>
      </c>
      <c r="PWH1067">
        <v>24774.48</v>
      </c>
      <c r="PWJ1067">
        <v>1.0169900000000001</v>
      </c>
      <c r="PWN1067" t="s">
        <v>944</v>
      </c>
      <c r="PWT1067">
        <v>1483056.48</v>
      </c>
      <c r="PWV1067">
        <v>1458282</v>
      </c>
      <c r="PWX1067">
        <v>24774.48</v>
      </c>
      <c r="PWZ1067">
        <v>1.0169900000000001</v>
      </c>
      <c r="PXD1067" t="s">
        <v>944</v>
      </c>
      <c r="PXJ1067">
        <v>1483056.48</v>
      </c>
      <c r="PXL1067">
        <v>1458282</v>
      </c>
      <c r="PXN1067">
        <v>24774.48</v>
      </c>
      <c r="PXP1067">
        <v>1.0169900000000001</v>
      </c>
      <c r="PXT1067" t="s">
        <v>944</v>
      </c>
      <c r="PXZ1067">
        <v>1483056.48</v>
      </c>
      <c r="PYB1067">
        <v>1458282</v>
      </c>
      <c r="PYD1067">
        <v>24774.48</v>
      </c>
      <c r="PYF1067">
        <v>1.0169900000000001</v>
      </c>
      <c r="PYJ1067" t="s">
        <v>944</v>
      </c>
      <c r="PYP1067">
        <v>1483056.48</v>
      </c>
      <c r="PYR1067">
        <v>1458282</v>
      </c>
      <c r="PYT1067">
        <v>24774.48</v>
      </c>
      <c r="PYV1067">
        <v>1.0169900000000001</v>
      </c>
      <c r="PYZ1067" t="s">
        <v>944</v>
      </c>
      <c r="PZF1067">
        <v>1483056.48</v>
      </c>
      <c r="PZH1067">
        <v>1458282</v>
      </c>
      <c r="PZJ1067">
        <v>24774.48</v>
      </c>
      <c r="PZL1067">
        <v>1.0169900000000001</v>
      </c>
      <c r="PZP1067" t="s">
        <v>944</v>
      </c>
      <c r="PZV1067">
        <v>1483056.48</v>
      </c>
      <c r="PZX1067">
        <v>1458282</v>
      </c>
      <c r="PZZ1067">
        <v>24774.48</v>
      </c>
      <c r="QAB1067">
        <v>1.0169900000000001</v>
      </c>
      <c r="QAF1067" t="s">
        <v>944</v>
      </c>
      <c r="QAL1067">
        <v>1483056.48</v>
      </c>
      <c r="QAN1067">
        <v>1458282</v>
      </c>
      <c r="QAP1067">
        <v>24774.48</v>
      </c>
      <c r="QAR1067">
        <v>1.0169900000000001</v>
      </c>
      <c r="QAV1067" t="s">
        <v>944</v>
      </c>
      <c r="QBB1067">
        <v>1483056.48</v>
      </c>
      <c r="QBD1067">
        <v>1458282</v>
      </c>
      <c r="QBF1067">
        <v>24774.48</v>
      </c>
      <c r="QBH1067">
        <v>1.0169900000000001</v>
      </c>
      <c r="QBL1067" t="s">
        <v>944</v>
      </c>
      <c r="QBR1067">
        <v>1483056.48</v>
      </c>
      <c r="QBT1067">
        <v>1458282</v>
      </c>
      <c r="QBV1067">
        <v>24774.48</v>
      </c>
      <c r="QBX1067">
        <v>1.0169900000000001</v>
      </c>
      <c r="QCB1067" t="s">
        <v>944</v>
      </c>
      <c r="QCH1067">
        <v>1483056.48</v>
      </c>
      <c r="QCJ1067">
        <v>1458282</v>
      </c>
      <c r="QCL1067">
        <v>24774.48</v>
      </c>
      <c r="QCN1067">
        <v>1.0169900000000001</v>
      </c>
      <c r="QCR1067" t="s">
        <v>944</v>
      </c>
      <c r="QCX1067">
        <v>1483056.48</v>
      </c>
      <c r="QCZ1067">
        <v>1458282</v>
      </c>
      <c r="QDB1067">
        <v>24774.48</v>
      </c>
      <c r="QDD1067">
        <v>1.0169900000000001</v>
      </c>
      <c r="QDH1067" t="s">
        <v>944</v>
      </c>
      <c r="QDN1067">
        <v>1483056.48</v>
      </c>
      <c r="QDP1067">
        <v>1458282</v>
      </c>
      <c r="QDR1067">
        <v>24774.48</v>
      </c>
      <c r="QDT1067">
        <v>1.0169900000000001</v>
      </c>
      <c r="QDX1067" t="s">
        <v>944</v>
      </c>
      <c r="QED1067">
        <v>1483056.48</v>
      </c>
      <c r="QEF1067">
        <v>1458282</v>
      </c>
      <c r="QEH1067">
        <v>24774.48</v>
      </c>
      <c r="QEJ1067">
        <v>1.0169900000000001</v>
      </c>
      <c r="QEN1067" t="s">
        <v>944</v>
      </c>
      <c r="QET1067">
        <v>1483056.48</v>
      </c>
      <c r="QEV1067">
        <v>1458282</v>
      </c>
      <c r="QEX1067">
        <v>24774.48</v>
      </c>
      <c r="QEZ1067">
        <v>1.0169900000000001</v>
      </c>
      <c r="QFD1067" t="s">
        <v>944</v>
      </c>
      <c r="QFJ1067">
        <v>1483056.48</v>
      </c>
      <c r="QFL1067">
        <v>1458282</v>
      </c>
      <c r="QFN1067">
        <v>24774.48</v>
      </c>
      <c r="QFP1067">
        <v>1.0169900000000001</v>
      </c>
      <c r="QFT1067" t="s">
        <v>944</v>
      </c>
      <c r="QFZ1067">
        <v>1483056.48</v>
      </c>
      <c r="QGB1067">
        <v>1458282</v>
      </c>
      <c r="QGD1067">
        <v>24774.48</v>
      </c>
      <c r="QGF1067">
        <v>1.0169900000000001</v>
      </c>
      <c r="QGJ1067" t="s">
        <v>944</v>
      </c>
      <c r="QGP1067">
        <v>1483056.48</v>
      </c>
      <c r="QGR1067">
        <v>1458282</v>
      </c>
      <c r="QGT1067">
        <v>24774.48</v>
      </c>
      <c r="QGV1067">
        <v>1.0169900000000001</v>
      </c>
      <c r="QGZ1067" t="s">
        <v>944</v>
      </c>
      <c r="QHF1067">
        <v>1483056.48</v>
      </c>
      <c r="QHH1067">
        <v>1458282</v>
      </c>
      <c r="QHJ1067">
        <v>24774.48</v>
      </c>
      <c r="QHL1067">
        <v>1.0169900000000001</v>
      </c>
      <c r="QHP1067" t="s">
        <v>944</v>
      </c>
      <c r="QHV1067">
        <v>1483056.48</v>
      </c>
      <c r="QHX1067">
        <v>1458282</v>
      </c>
      <c r="QHZ1067">
        <v>24774.48</v>
      </c>
      <c r="QIB1067">
        <v>1.0169900000000001</v>
      </c>
      <c r="QIF1067" t="s">
        <v>944</v>
      </c>
      <c r="QIL1067">
        <v>1483056.48</v>
      </c>
      <c r="QIN1067">
        <v>1458282</v>
      </c>
      <c r="QIP1067">
        <v>24774.48</v>
      </c>
      <c r="QIR1067">
        <v>1.0169900000000001</v>
      </c>
      <c r="QIV1067" t="s">
        <v>944</v>
      </c>
      <c r="QJB1067">
        <v>1483056.48</v>
      </c>
      <c r="QJD1067">
        <v>1458282</v>
      </c>
      <c r="QJF1067">
        <v>24774.48</v>
      </c>
      <c r="QJH1067">
        <v>1.0169900000000001</v>
      </c>
      <c r="QJL1067" t="s">
        <v>944</v>
      </c>
      <c r="QJR1067">
        <v>1483056.48</v>
      </c>
      <c r="QJT1067">
        <v>1458282</v>
      </c>
      <c r="QJV1067">
        <v>24774.48</v>
      </c>
      <c r="QJX1067">
        <v>1.0169900000000001</v>
      </c>
      <c r="QKB1067" t="s">
        <v>944</v>
      </c>
      <c r="QKH1067">
        <v>1483056.48</v>
      </c>
      <c r="QKJ1067">
        <v>1458282</v>
      </c>
      <c r="QKL1067">
        <v>24774.48</v>
      </c>
      <c r="QKN1067">
        <v>1.0169900000000001</v>
      </c>
      <c r="QKR1067" t="s">
        <v>944</v>
      </c>
      <c r="QKX1067">
        <v>1483056.48</v>
      </c>
      <c r="QKZ1067">
        <v>1458282</v>
      </c>
      <c r="QLB1067">
        <v>24774.48</v>
      </c>
      <c r="QLD1067">
        <v>1.0169900000000001</v>
      </c>
      <c r="QLH1067" t="s">
        <v>944</v>
      </c>
      <c r="QLN1067">
        <v>1483056.48</v>
      </c>
      <c r="QLP1067">
        <v>1458282</v>
      </c>
      <c r="QLR1067">
        <v>24774.48</v>
      </c>
      <c r="QLT1067">
        <v>1.0169900000000001</v>
      </c>
      <c r="QLX1067" t="s">
        <v>944</v>
      </c>
      <c r="QMD1067">
        <v>1483056.48</v>
      </c>
      <c r="QMF1067">
        <v>1458282</v>
      </c>
      <c r="QMH1067">
        <v>24774.48</v>
      </c>
      <c r="QMJ1067">
        <v>1.0169900000000001</v>
      </c>
      <c r="QMN1067" t="s">
        <v>944</v>
      </c>
      <c r="QMT1067">
        <v>1483056.48</v>
      </c>
      <c r="QMV1067">
        <v>1458282</v>
      </c>
      <c r="QMX1067">
        <v>24774.48</v>
      </c>
      <c r="QMZ1067">
        <v>1.0169900000000001</v>
      </c>
      <c r="QND1067" t="s">
        <v>944</v>
      </c>
      <c r="QNJ1067">
        <v>1483056.48</v>
      </c>
      <c r="QNL1067">
        <v>1458282</v>
      </c>
      <c r="QNN1067">
        <v>24774.48</v>
      </c>
      <c r="QNP1067">
        <v>1.0169900000000001</v>
      </c>
      <c r="QNT1067" t="s">
        <v>944</v>
      </c>
      <c r="QNZ1067">
        <v>1483056.48</v>
      </c>
      <c r="QOB1067">
        <v>1458282</v>
      </c>
      <c r="QOD1067">
        <v>24774.48</v>
      </c>
      <c r="QOF1067">
        <v>1.0169900000000001</v>
      </c>
      <c r="QOJ1067" t="s">
        <v>944</v>
      </c>
      <c r="QOP1067">
        <v>1483056.48</v>
      </c>
      <c r="QOR1067">
        <v>1458282</v>
      </c>
      <c r="QOT1067">
        <v>24774.48</v>
      </c>
      <c r="QOV1067">
        <v>1.0169900000000001</v>
      </c>
      <c r="QOZ1067" t="s">
        <v>944</v>
      </c>
      <c r="QPF1067">
        <v>1483056.48</v>
      </c>
      <c r="QPH1067">
        <v>1458282</v>
      </c>
      <c r="QPJ1067">
        <v>24774.48</v>
      </c>
      <c r="QPL1067">
        <v>1.0169900000000001</v>
      </c>
      <c r="QPP1067" t="s">
        <v>944</v>
      </c>
      <c r="QPV1067">
        <v>1483056.48</v>
      </c>
      <c r="QPX1067">
        <v>1458282</v>
      </c>
      <c r="QPZ1067">
        <v>24774.48</v>
      </c>
      <c r="QQB1067">
        <v>1.0169900000000001</v>
      </c>
      <c r="QQF1067" t="s">
        <v>944</v>
      </c>
      <c r="QQL1067">
        <v>1483056.48</v>
      </c>
      <c r="QQN1067">
        <v>1458282</v>
      </c>
      <c r="QQP1067">
        <v>24774.48</v>
      </c>
      <c r="QQR1067">
        <v>1.0169900000000001</v>
      </c>
      <c r="QQV1067" t="s">
        <v>944</v>
      </c>
      <c r="QRB1067">
        <v>1483056.48</v>
      </c>
      <c r="QRD1067">
        <v>1458282</v>
      </c>
      <c r="QRF1067">
        <v>24774.48</v>
      </c>
      <c r="QRH1067">
        <v>1.0169900000000001</v>
      </c>
      <c r="QRL1067" t="s">
        <v>944</v>
      </c>
      <c r="QRR1067">
        <v>1483056.48</v>
      </c>
      <c r="QRT1067">
        <v>1458282</v>
      </c>
      <c r="QRV1067">
        <v>24774.48</v>
      </c>
      <c r="QRX1067">
        <v>1.0169900000000001</v>
      </c>
      <c r="QSB1067" t="s">
        <v>944</v>
      </c>
      <c r="QSH1067">
        <v>1483056.48</v>
      </c>
      <c r="QSJ1067">
        <v>1458282</v>
      </c>
      <c r="QSL1067">
        <v>24774.48</v>
      </c>
      <c r="QSN1067">
        <v>1.0169900000000001</v>
      </c>
      <c r="QSR1067" t="s">
        <v>944</v>
      </c>
      <c r="QSX1067">
        <v>1483056.48</v>
      </c>
      <c r="QSZ1067">
        <v>1458282</v>
      </c>
      <c r="QTB1067">
        <v>24774.48</v>
      </c>
      <c r="QTD1067">
        <v>1.0169900000000001</v>
      </c>
      <c r="QTH1067" t="s">
        <v>944</v>
      </c>
      <c r="QTN1067">
        <v>1483056.48</v>
      </c>
      <c r="QTP1067">
        <v>1458282</v>
      </c>
      <c r="QTR1067">
        <v>24774.48</v>
      </c>
      <c r="QTT1067">
        <v>1.0169900000000001</v>
      </c>
      <c r="QTX1067" t="s">
        <v>944</v>
      </c>
      <c r="QUD1067">
        <v>1483056.48</v>
      </c>
      <c r="QUF1067">
        <v>1458282</v>
      </c>
      <c r="QUH1067">
        <v>24774.48</v>
      </c>
      <c r="QUJ1067">
        <v>1.0169900000000001</v>
      </c>
      <c r="QUN1067" t="s">
        <v>944</v>
      </c>
      <c r="QUT1067">
        <v>1483056.48</v>
      </c>
      <c r="QUV1067">
        <v>1458282</v>
      </c>
      <c r="QUX1067">
        <v>24774.48</v>
      </c>
      <c r="QUZ1067">
        <v>1.0169900000000001</v>
      </c>
      <c r="QVD1067" t="s">
        <v>944</v>
      </c>
      <c r="QVJ1067">
        <v>1483056.48</v>
      </c>
      <c r="QVL1067">
        <v>1458282</v>
      </c>
      <c r="QVN1067">
        <v>24774.48</v>
      </c>
      <c r="QVP1067">
        <v>1.0169900000000001</v>
      </c>
      <c r="QVT1067" t="s">
        <v>944</v>
      </c>
      <c r="QVZ1067">
        <v>1483056.48</v>
      </c>
      <c r="QWB1067">
        <v>1458282</v>
      </c>
      <c r="QWD1067">
        <v>24774.48</v>
      </c>
      <c r="QWF1067">
        <v>1.0169900000000001</v>
      </c>
      <c r="QWJ1067" t="s">
        <v>944</v>
      </c>
      <c r="QWP1067">
        <v>1483056.48</v>
      </c>
      <c r="QWR1067">
        <v>1458282</v>
      </c>
      <c r="QWT1067">
        <v>24774.48</v>
      </c>
      <c r="QWV1067">
        <v>1.0169900000000001</v>
      </c>
      <c r="QWZ1067" t="s">
        <v>944</v>
      </c>
      <c r="QXF1067">
        <v>1483056.48</v>
      </c>
      <c r="QXH1067">
        <v>1458282</v>
      </c>
      <c r="QXJ1067">
        <v>24774.48</v>
      </c>
      <c r="QXL1067">
        <v>1.0169900000000001</v>
      </c>
      <c r="QXP1067" t="s">
        <v>944</v>
      </c>
      <c r="QXV1067">
        <v>1483056.48</v>
      </c>
      <c r="QXX1067">
        <v>1458282</v>
      </c>
      <c r="QXZ1067">
        <v>24774.48</v>
      </c>
      <c r="QYB1067">
        <v>1.0169900000000001</v>
      </c>
      <c r="QYF1067" t="s">
        <v>944</v>
      </c>
      <c r="QYL1067">
        <v>1483056.48</v>
      </c>
      <c r="QYN1067">
        <v>1458282</v>
      </c>
      <c r="QYP1067">
        <v>24774.48</v>
      </c>
      <c r="QYR1067">
        <v>1.0169900000000001</v>
      </c>
      <c r="QYV1067" t="s">
        <v>944</v>
      </c>
      <c r="QZB1067">
        <v>1483056.48</v>
      </c>
      <c r="QZD1067">
        <v>1458282</v>
      </c>
      <c r="QZF1067">
        <v>24774.48</v>
      </c>
      <c r="QZH1067">
        <v>1.0169900000000001</v>
      </c>
      <c r="QZL1067" t="s">
        <v>944</v>
      </c>
      <c r="QZR1067">
        <v>1483056.48</v>
      </c>
      <c r="QZT1067">
        <v>1458282</v>
      </c>
      <c r="QZV1067">
        <v>24774.48</v>
      </c>
      <c r="QZX1067">
        <v>1.0169900000000001</v>
      </c>
      <c r="RAB1067" t="s">
        <v>944</v>
      </c>
      <c r="RAH1067">
        <v>1483056.48</v>
      </c>
      <c r="RAJ1067">
        <v>1458282</v>
      </c>
      <c r="RAL1067">
        <v>24774.48</v>
      </c>
      <c r="RAN1067">
        <v>1.0169900000000001</v>
      </c>
      <c r="RAR1067" t="s">
        <v>944</v>
      </c>
      <c r="RAX1067">
        <v>1483056.48</v>
      </c>
      <c r="RAZ1067">
        <v>1458282</v>
      </c>
      <c r="RBB1067">
        <v>24774.48</v>
      </c>
      <c r="RBD1067">
        <v>1.0169900000000001</v>
      </c>
      <c r="RBH1067" t="s">
        <v>944</v>
      </c>
      <c r="RBN1067">
        <v>1483056.48</v>
      </c>
      <c r="RBP1067">
        <v>1458282</v>
      </c>
      <c r="RBR1067">
        <v>24774.48</v>
      </c>
      <c r="RBT1067">
        <v>1.0169900000000001</v>
      </c>
      <c r="RBX1067" t="s">
        <v>944</v>
      </c>
      <c r="RCD1067">
        <v>1483056.48</v>
      </c>
      <c r="RCF1067">
        <v>1458282</v>
      </c>
      <c r="RCH1067">
        <v>24774.48</v>
      </c>
      <c r="RCJ1067">
        <v>1.0169900000000001</v>
      </c>
      <c r="RCN1067" t="s">
        <v>944</v>
      </c>
      <c r="RCT1067">
        <v>1483056.48</v>
      </c>
      <c r="RCV1067">
        <v>1458282</v>
      </c>
      <c r="RCX1067">
        <v>24774.48</v>
      </c>
      <c r="RCZ1067">
        <v>1.0169900000000001</v>
      </c>
      <c r="RDD1067" t="s">
        <v>944</v>
      </c>
      <c r="RDJ1067">
        <v>1483056.48</v>
      </c>
      <c r="RDL1067">
        <v>1458282</v>
      </c>
      <c r="RDN1067">
        <v>24774.48</v>
      </c>
      <c r="RDP1067">
        <v>1.0169900000000001</v>
      </c>
      <c r="RDT1067" t="s">
        <v>944</v>
      </c>
      <c r="RDZ1067">
        <v>1483056.48</v>
      </c>
      <c r="REB1067">
        <v>1458282</v>
      </c>
      <c r="RED1067">
        <v>24774.48</v>
      </c>
      <c r="REF1067">
        <v>1.0169900000000001</v>
      </c>
      <c r="REJ1067" t="s">
        <v>944</v>
      </c>
      <c r="REP1067">
        <v>1483056.48</v>
      </c>
      <c r="RER1067">
        <v>1458282</v>
      </c>
      <c r="RET1067">
        <v>24774.48</v>
      </c>
      <c r="REV1067">
        <v>1.0169900000000001</v>
      </c>
      <c r="REZ1067" t="s">
        <v>944</v>
      </c>
      <c r="RFF1067">
        <v>1483056.48</v>
      </c>
      <c r="RFH1067">
        <v>1458282</v>
      </c>
      <c r="RFJ1067">
        <v>24774.48</v>
      </c>
      <c r="RFL1067">
        <v>1.0169900000000001</v>
      </c>
      <c r="RFP1067" t="s">
        <v>944</v>
      </c>
      <c r="RFV1067">
        <v>1483056.48</v>
      </c>
      <c r="RFX1067">
        <v>1458282</v>
      </c>
      <c r="RFZ1067">
        <v>24774.48</v>
      </c>
      <c r="RGB1067">
        <v>1.0169900000000001</v>
      </c>
      <c r="RGF1067" t="s">
        <v>944</v>
      </c>
      <c r="RGL1067">
        <v>1483056.48</v>
      </c>
      <c r="RGN1067">
        <v>1458282</v>
      </c>
      <c r="RGP1067">
        <v>24774.48</v>
      </c>
      <c r="RGR1067">
        <v>1.0169900000000001</v>
      </c>
      <c r="RGV1067" t="s">
        <v>944</v>
      </c>
      <c r="RHB1067">
        <v>1483056.48</v>
      </c>
      <c r="RHD1067">
        <v>1458282</v>
      </c>
      <c r="RHF1067">
        <v>24774.48</v>
      </c>
      <c r="RHH1067">
        <v>1.0169900000000001</v>
      </c>
      <c r="RHL1067" t="s">
        <v>944</v>
      </c>
      <c r="RHR1067">
        <v>1483056.48</v>
      </c>
      <c r="RHT1067">
        <v>1458282</v>
      </c>
      <c r="RHV1067">
        <v>24774.48</v>
      </c>
      <c r="RHX1067">
        <v>1.0169900000000001</v>
      </c>
      <c r="RIB1067" t="s">
        <v>944</v>
      </c>
      <c r="RIH1067">
        <v>1483056.48</v>
      </c>
      <c r="RIJ1067">
        <v>1458282</v>
      </c>
      <c r="RIL1067">
        <v>24774.48</v>
      </c>
      <c r="RIN1067">
        <v>1.0169900000000001</v>
      </c>
      <c r="RIR1067" t="s">
        <v>944</v>
      </c>
      <c r="RIX1067">
        <v>1483056.48</v>
      </c>
      <c r="RIZ1067">
        <v>1458282</v>
      </c>
      <c r="RJB1067">
        <v>24774.48</v>
      </c>
      <c r="RJD1067">
        <v>1.0169900000000001</v>
      </c>
      <c r="RJH1067" t="s">
        <v>944</v>
      </c>
      <c r="RJN1067">
        <v>1483056.48</v>
      </c>
      <c r="RJP1067">
        <v>1458282</v>
      </c>
      <c r="RJR1067">
        <v>24774.48</v>
      </c>
      <c r="RJT1067">
        <v>1.0169900000000001</v>
      </c>
      <c r="RJX1067" t="s">
        <v>944</v>
      </c>
      <c r="RKD1067">
        <v>1483056.48</v>
      </c>
      <c r="RKF1067">
        <v>1458282</v>
      </c>
      <c r="RKH1067">
        <v>24774.48</v>
      </c>
      <c r="RKJ1067">
        <v>1.0169900000000001</v>
      </c>
      <c r="RKN1067" t="s">
        <v>944</v>
      </c>
      <c r="RKT1067">
        <v>1483056.48</v>
      </c>
      <c r="RKV1067">
        <v>1458282</v>
      </c>
      <c r="RKX1067">
        <v>24774.48</v>
      </c>
      <c r="RKZ1067">
        <v>1.0169900000000001</v>
      </c>
      <c r="RLD1067" t="s">
        <v>944</v>
      </c>
      <c r="RLJ1067">
        <v>1483056.48</v>
      </c>
      <c r="RLL1067">
        <v>1458282</v>
      </c>
      <c r="RLN1067">
        <v>24774.48</v>
      </c>
      <c r="RLP1067">
        <v>1.0169900000000001</v>
      </c>
      <c r="RLT1067" t="s">
        <v>944</v>
      </c>
      <c r="RLZ1067">
        <v>1483056.48</v>
      </c>
      <c r="RMB1067">
        <v>1458282</v>
      </c>
      <c r="RMD1067">
        <v>24774.48</v>
      </c>
      <c r="RMF1067">
        <v>1.0169900000000001</v>
      </c>
      <c r="RMJ1067" t="s">
        <v>944</v>
      </c>
      <c r="RMP1067">
        <v>1483056.48</v>
      </c>
      <c r="RMR1067">
        <v>1458282</v>
      </c>
      <c r="RMT1067">
        <v>24774.48</v>
      </c>
      <c r="RMV1067">
        <v>1.0169900000000001</v>
      </c>
      <c r="RMZ1067" t="s">
        <v>944</v>
      </c>
      <c r="RNF1067">
        <v>1483056.48</v>
      </c>
      <c r="RNH1067">
        <v>1458282</v>
      </c>
      <c r="RNJ1067">
        <v>24774.48</v>
      </c>
      <c r="RNL1067">
        <v>1.0169900000000001</v>
      </c>
      <c r="RNP1067" t="s">
        <v>944</v>
      </c>
      <c r="RNV1067">
        <v>1483056.48</v>
      </c>
      <c r="RNX1067">
        <v>1458282</v>
      </c>
      <c r="RNZ1067">
        <v>24774.48</v>
      </c>
      <c r="ROB1067">
        <v>1.0169900000000001</v>
      </c>
      <c r="ROF1067" t="s">
        <v>944</v>
      </c>
      <c r="ROL1067">
        <v>1483056.48</v>
      </c>
      <c r="RON1067">
        <v>1458282</v>
      </c>
      <c r="ROP1067">
        <v>24774.48</v>
      </c>
      <c r="ROR1067">
        <v>1.0169900000000001</v>
      </c>
      <c r="ROV1067" t="s">
        <v>944</v>
      </c>
      <c r="RPB1067">
        <v>1483056.48</v>
      </c>
      <c r="RPD1067">
        <v>1458282</v>
      </c>
      <c r="RPF1067">
        <v>24774.48</v>
      </c>
      <c r="RPH1067">
        <v>1.0169900000000001</v>
      </c>
      <c r="RPL1067" t="s">
        <v>944</v>
      </c>
      <c r="RPR1067">
        <v>1483056.48</v>
      </c>
      <c r="RPT1067">
        <v>1458282</v>
      </c>
      <c r="RPV1067">
        <v>24774.48</v>
      </c>
      <c r="RPX1067">
        <v>1.0169900000000001</v>
      </c>
      <c r="RQB1067" t="s">
        <v>944</v>
      </c>
      <c r="RQH1067">
        <v>1483056.48</v>
      </c>
      <c r="RQJ1067">
        <v>1458282</v>
      </c>
      <c r="RQL1067">
        <v>24774.48</v>
      </c>
      <c r="RQN1067">
        <v>1.0169900000000001</v>
      </c>
      <c r="RQR1067" t="s">
        <v>944</v>
      </c>
      <c r="RQX1067">
        <v>1483056.48</v>
      </c>
      <c r="RQZ1067">
        <v>1458282</v>
      </c>
      <c r="RRB1067">
        <v>24774.48</v>
      </c>
      <c r="RRD1067">
        <v>1.0169900000000001</v>
      </c>
      <c r="RRH1067" t="s">
        <v>944</v>
      </c>
      <c r="RRN1067">
        <v>1483056.48</v>
      </c>
      <c r="RRP1067">
        <v>1458282</v>
      </c>
      <c r="RRR1067">
        <v>24774.48</v>
      </c>
      <c r="RRT1067">
        <v>1.0169900000000001</v>
      </c>
      <c r="RRX1067" t="s">
        <v>944</v>
      </c>
      <c r="RSD1067">
        <v>1483056.48</v>
      </c>
      <c r="RSF1067">
        <v>1458282</v>
      </c>
      <c r="RSH1067">
        <v>24774.48</v>
      </c>
      <c r="RSJ1067">
        <v>1.0169900000000001</v>
      </c>
      <c r="RSN1067" t="s">
        <v>944</v>
      </c>
      <c r="RST1067">
        <v>1483056.48</v>
      </c>
      <c r="RSV1067">
        <v>1458282</v>
      </c>
      <c r="RSX1067">
        <v>24774.48</v>
      </c>
      <c r="RSZ1067">
        <v>1.0169900000000001</v>
      </c>
      <c r="RTD1067" t="s">
        <v>944</v>
      </c>
      <c r="RTJ1067">
        <v>1483056.48</v>
      </c>
      <c r="RTL1067">
        <v>1458282</v>
      </c>
      <c r="RTN1067">
        <v>24774.48</v>
      </c>
      <c r="RTP1067">
        <v>1.0169900000000001</v>
      </c>
      <c r="RTT1067" t="s">
        <v>944</v>
      </c>
      <c r="RTZ1067">
        <v>1483056.48</v>
      </c>
      <c r="RUB1067">
        <v>1458282</v>
      </c>
      <c r="RUD1067">
        <v>24774.48</v>
      </c>
      <c r="RUF1067">
        <v>1.0169900000000001</v>
      </c>
      <c r="RUJ1067" t="s">
        <v>944</v>
      </c>
      <c r="RUP1067">
        <v>1483056.48</v>
      </c>
      <c r="RUR1067">
        <v>1458282</v>
      </c>
      <c r="RUT1067">
        <v>24774.48</v>
      </c>
      <c r="RUV1067">
        <v>1.0169900000000001</v>
      </c>
      <c r="RUZ1067" t="s">
        <v>944</v>
      </c>
      <c r="RVF1067">
        <v>1483056.48</v>
      </c>
      <c r="RVH1067">
        <v>1458282</v>
      </c>
      <c r="RVJ1067">
        <v>24774.48</v>
      </c>
      <c r="RVL1067">
        <v>1.0169900000000001</v>
      </c>
      <c r="RVP1067" t="s">
        <v>944</v>
      </c>
      <c r="RVV1067">
        <v>1483056.48</v>
      </c>
      <c r="RVX1067">
        <v>1458282</v>
      </c>
      <c r="RVZ1067">
        <v>24774.48</v>
      </c>
      <c r="RWB1067">
        <v>1.0169900000000001</v>
      </c>
      <c r="RWF1067" t="s">
        <v>944</v>
      </c>
      <c r="RWL1067">
        <v>1483056.48</v>
      </c>
      <c r="RWN1067">
        <v>1458282</v>
      </c>
      <c r="RWP1067">
        <v>24774.48</v>
      </c>
      <c r="RWR1067">
        <v>1.0169900000000001</v>
      </c>
      <c r="RWV1067" t="s">
        <v>944</v>
      </c>
      <c r="RXB1067">
        <v>1483056.48</v>
      </c>
      <c r="RXD1067">
        <v>1458282</v>
      </c>
      <c r="RXF1067">
        <v>24774.48</v>
      </c>
      <c r="RXH1067">
        <v>1.0169900000000001</v>
      </c>
      <c r="RXL1067" t="s">
        <v>944</v>
      </c>
      <c r="RXR1067">
        <v>1483056.48</v>
      </c>
      <c r="RXT1067">
        <v>1458282</v>
      </c>
      <c r="RXV1067">
        <v>24774.48</v>
      </c>
      <c r="RXX1067">
        <v>1.0169900000000001</v>
      </c>
      <c r="RYB1067" t="s">
        <v>944</v>
      </c>
      <c r="RYH1067">
        <v>1483056.48</v>
      </c>
      <c r="RYJ1067">
        <v>1458282</v>
      </c>
      <c r="RYL1067">
        <v>24774.48</v>
      </c>
      <c r="RYN1067">
        <v>1.0169900000000001</v>
      </c>
      <c r="RYR1067" t="s">
        <v>944</v>
      </c>
      <c r="RYX1067">
        <v>1483056.48</v>
      </c>
      <c r="RYZ1067">
        <v>1458282</v>
      </c>
      <c r="RZB1067">
        <v>24774.48</v>
      </c>
      <c r="RZD1067">
        <v>1.0169900000000001</v>
      </c>
      <c r="RZH1067" t="s">
        <v>944</v>
      </c>
      <c r="RZN1067">
        <v>1483056.48</v>
      </c>
      <c r="RZP1067">
        <v>1458282</v>
      </c>
      <c r="RZR1067">
        <v>24774.48</v>
      </c>
      <c r="RZT1067">
        <v>1.0169900000000001</v>
      </c>
      <c r="RZX1067" t="s">
        <v>944</v>
      </c>
      <c r="SAD1067">
        <v>1483056.48</v>
      </c>
      <c r="SAF1067">
        <v>1458282</v>
      </c>
      <c r="SAH1067">
        <v>24774.48</v>
      </c>
      <c r="SAJ1067">
        <v>1.0169900000000001</v>
      </c>
      <c r="SAN1067" t="s">
        <v>944</v>
      </c>
      <c r="SAT1067">
        <v>1483056.48</v>
      </c>
      <c r="SAV1067">
        <v>1458282</v>
      </c>
      <c r="SAX1067">
        <v>24774.48</v>
      </c>
      <c r="SAZ1067">
        <v>1.0169900000000001</v>
      </c>
      <c r="SBD1067" t="s">
        <v>944</v>
      </c>
      <c r="SBJ1067">
        <v>1483056.48</v>
      </c>
      <c r="SBL1067">
        <v>1458282</v>
      </c>
      <c r="SBN1067">
        <v>24774.48</v>
      </c>
      <c r="SBP1067">
        <v>1.0169900000000001</v>
      </c>
      <c r="SBT1067" t="s">
        <v>944</v>
      </c>
      <c r="SBZ1067">
        <v>1483056.48</v>
      </c>
      <c r="SCB1067">
        <v>1458282</v>
      </c>
      <c r="SCD1067">
        <v>24774.48</v>
      </c>
      <c r="SCF1067">
        <v>1.0169900000000001</v>
      </c>
      <c r="SCJ1067" t="s">
        <v>944</v>
      </c>
      <c r="SCP1067">
        <v>1483056.48</v>
      </c>
      <c r="SCR1067">
        <v>1458282</v>
      </c>
      <c r="SCT1067">
        <v>24774.48</v>
      </c>
      <c r="SCV1067">
        <v>1.0169900000000001</v>
      </c>
      <c r="SCZ1067" t="s">
        <v>944</v>
      </c>
      <c r="SDF1067">
        <v>1483056.48</v>
      </c>
      <c r="SDH1067">
        <v>1458282</v>
      </c>
      <c r="SDJ1067">
        <v>24774.48</v>
      </c>
      <c r="SDL1067">
        <v>1.0169900000000001</v>
      </c>
      <c r="SDP1067" t="s">
        <v>944</v>
      </c>
      <c r="SDV1067">
        <v>1483056.48</v>
      </c>
      <c r="SDX1067">
        <v>1458282</v>
      </c>
      <c r="SDZ1067">
        <v>24774.48</v>
      </c>
      <c r="SEB1067">
        <v>1.0169900000000001</v>
      </c>
      <c r="SEF1067" t="s">
        <v>944</v>
      </c>
      <c r="SEL1067">
        <v>1483056.48</v>
      </c>
      <c r="SEN1067">
        <v>1458282</v>
      </c>
      <c r="SEP1067">
        <v>24774.48</v>
      </c>
      <c r="SER1067">
        <v>1.0169900000000001</v>
      </c>
      <c r="SEV1067" t="s">
        <v>944</v>
      </c>
      <c r="SFB1067">
        <v>1483056.48</v>
      </c>
      <c r="SFD1067">
        <v>1458282</v>
      </c>
      <c r="SFF1067">
        <v>24774.48</v>
      </c>
      <c r="SFH1067">
        <v>1.0169900000000001</v>
      </c>
      <c r="SFL1067" t="s">
        <v>944</v>
      </c>
      <c r="SFR1067">
        <v>1483056.48</v>
      </c>
      <c r="SFT1067">
        <v>1458282</v>
      </c>
      <c r="SFV1067">
        <v>24774.48</v>
      </c>
      <c r="SFX1067">
        <v>1.0169900000000001</v>
      </c>
      <c r="SGB1067" t="s">
        <v>944</v>
      </c>
      <c r="SGH1067">
        <v>1483056.48</v>
      </c>
      <c r="SGJ1067">
        <v>1458282</v>
      </c>
      <c r="SGL1067">
        <v>24774.48</v>
      </c>
      <c r="SGN1067">
        <v>1.0169900000000001</v>
      </c>
      <c r="SGR1067" t="s">
        <v>944</v>
      </c>
      <c r="SGX1067">
        <v>1483056.48</v>
      </c>
      <c r="SGZ1067">
        <v>1458282</v>
      </c>
      <c r="SHB1067">
        <v>24774.48</v>
      </c>
      <c r="SHD1067">
        <v>1.0169900000000001</v>
      </c>
      <c r="SHH1067" t="s">
        <v>944</v>
      </c>
      <c r="SHN1067">
        <v>1483056.48</v>
      </c>
      <c r="SHP1067">
        <v>1458282</v>
      </c>
      <c r="SHR1067">
        <v>24774.48</v>
      </c>
      <c r="SHT1067">
        <v>1.0169900000000001</v>
      </c>
      <c r="SHX1067" t="s">
        <v>944</v>
      </c>
      <c r="SID1067">
        <v>1483056.48</v>
      </c>
      <c r="SIF1067">
        <v>1458282</v>
      </c>
      <c r="SIH1067">
        <v>24774.48</v>
      </c>
      <c r="SIJ1067">
        <v>1.0169900000000001</v>
      </c>
      <c r="SIN1067" t="s">
        <v>944</v>
      </c>
      <c r="SIT1067">
        <v>1483056.48</v>
      </c>
      <c r="SIV1067">
        <v>1458282</v>
      </c>
      <c r="SIX1067">
        <v>24774.48</v>
      </c>
      <c r="SIZ1067">
        <v>1.0169900000000001</v>
      </c>
      <c r="SJD1067" t="s">
        <v>944</v>
      </c>
      <c r="SJJ1067">
        <v>1483056.48</v>
      </c>
      <c r="SJL1067">
        <v>1458282</v>
      </c>
      <c r="SJN1067">
        <v>24774.48</v>
      </c>
      <c r="SJP1067">
        <v>1.0169900000000001</v>
      </c>
      <c r="SJT1067" t="s">
        <v>944</v>
      </c>
      <c r="SJZ1067">
        <v>1483056.48</v>
      </c>
      <c r="SKB1067">
        <v>1458282</v>
      </c>
      <c r="SKD1067">
        <v>24774.48</v>
      </c>
      <c r="SKF1067">
        <v>1.0169900000000001</v>
      </c>
      <c r="SKJ1067" t="s">
        <v>944</v>
      </c>
      <c r="SKP1067">
        <v>1483056.48</v>
      </c>
      <c r="SKR1067">
        <v>1458282</v>
      </c>
      <c r="SKT1067">
        <v>24774.48</v>
      </c>
      <c r="SKV1067">
        <v>1.0169900000000001</v>
      </c>
      <c r="SKZ1067" t="s">
        <v>944</v>
      </c>
      <c r="SLF1067">
        <v>1483056.48</v>
      </c>
      <c r="SLH1067">
        <v>1458282</v>
      </c>
      <c r="SLJ1067">
        <v>24774.48</v>
      </c>
      <c r="SLL1067">
        <v>1.0169900000000001</v>
      </c>
      <c r="SLP1067" t="s">
        <v>944</v>
      </c>
      <c r="SLV1067">
        <v>1483056.48</v>
      </c>
      <c r="SLX1067">
        <v>1458282</v>
      </c>
      <c r="SLZ1067">
        <v>24774.48</v>
      </c>
      <c r="SMB1067">
        <v>1.0169900000000001</v>
      </c>
      <c r="SMF1067" t="s">
        <v>944</v>
      </c>
      <c r="SML1067">
        <v>1483056.48</v>
      </c>
      <c r="SMN1067">
        <v>1458282</v>
      </c>
      <c r="SMP1067">
        <v>24774.48</v>
      </c>
      <c r="SMR1067">
        <v>1.0169900000000001</v>
      </c>
      <c r="SMV1067" t="s">
        <v>944</v>
      </c>
      <c r="SNB1067">
        <v>1483056.48</v>
      </c>
      <c r="SND1067">
        <v>1458282</v>
      </c>
      <c r="SNF1067">
        <v>24774.48</v>
      </c>
      <c r="SNH1067">
        <v>1.0169900000000001</v>
      </c>
      <c r="SNL1067" t="s">
        <v>944</v>
      </c>
      <c r="SNR1067">
        <v>1483056.48</v>
      </c>
      <c r="SNT1067">
        <v>1458282</v>
      </c>
      <c r="SNV1067">
        <v>24774.48</v>
      </c>
      <c r="SNX1067">
        <v>1.0169900000000001</v>
      </c>
      <c r="SOB1067" t="s">
        <v>944</v>
      </c>
      <c r="SOH1067">
        <v>1483056.48</v>
      </c>
      <c r="SOJ1067">
        <v>1458282</v>
      </c>
      <c r="SOL1067">
        <v>24774.48</v>
      </c>
      <c r="SON1067">
        <v>1.0169900000000001</v>
      </c>
      <c r="SOR1067" t="s">
        <v>944</v>
      </c>
      <c r="SOX1067">
        <v>1483056.48</v>
      </c>
      <c r="SOZ1067">
        <v>1458282</v>
      </c>
      <c r="SPB1067">
        <v>24774.48</v>
      </c>
      <c r="SPD1067">
        <v>1.0169900000000001</v>
      </c>
      <c r="SPH1067" t="s">
        <v>944</v>
      </c>
      <c r="SPN1067">
        <v>1483056.48</v>
      </c>
      <c r="SPP1067">
        <v>1458282</v>
      </c>
      <c r="SPR1067">
        <v>24774.48</v>
      </c>
      <c r="SPT1067">
        <v>1.0169900000000001</v>
      </c>
      <c r="SPX1067" t="s">
        <v>944</v>
      </c>
      <c r="SQD1067">
        <v>1483056.48</v>
      </c>
      <c r="SQF1067">
        <v>1458282</v>
      </c>
      <c r="SQH1067">
        <v>24774.48</v>
      </c>
      <c r="SQJ1067">
        <v>1.0169900000000001</v>
      </c>
      <c r="SQN1067" t="s">
        <v>944</v>
      </c>
      <c r="SQT1067">
        <v>1483056.48</v>
      </c>
      <c r="SQV1067">
        <v>1458282</v>
      </c>
      <c r="SQX1067">
        <v>24774.48</v>
      </c>
      <c r="SQZ1067">
        <v>1.0169900000000001</v>
      </c>
      <c r="SRD1067" t="s">
        <v>944</v>
      </c>
      <c r="SRJ1067">
        <v>1483056.48</v>
      </c>
      <c r="SRL1067">
        <v>1458282</v>
      </c>
      <c r="SRN1067">
        <v>24774.48</v>
      </c>
      <c r="SRP1067">
        <v>1.0169900000000001</v>
      </c>
      <c r="SRT1067" t="s">
        <v>944</v>
      </c>
      <c r="SRZ1067">
        <v>1483056.48</v>
      </c>
      <c r="SSB1067">
        <v>1458282</v>
      </c>
      <c r="SSD1067">
        <v>24774.48</v>
      </c>
      <c r="SSF1067">
        <v>1.0169900000000001</v>
      </c>
      <c r="SSJ1067" t="s">
        <v>944</v>
      </c>
      <c r="SSP1067">
        <v>1483056.48</v>
      </c>
      <c r="SSR1067">
        <v>1458282</v>
      </c>
      <c r="SST1067">
        <v>24774.48</v>
      </c>
      <c r="SSV1067">
        <v>1.0169900000000001</v>
      </c>
      <c r="SSZ1067" t="s">
        <v>944</v>
      </c>
      <c r="STF1067">
        <v>1483056.48</v>
      </c>
      <c r="STH1067">
        <v>1458282</v>
      </c>
      <c r="STJ1067">
        <v>24774.48</v>
      </c>
      <c r="STL1067">
        <v>1.0169900000000001</v>
      </c>
      <c r="STP1067" t="s">
        <v>944</v>
      </c>
      <c r="STV1067">
        <v>1483056.48</v>
      </c>
      <c r="STX1067">
        <v>1458282</v>
      </c>
      <c r="STZ1067">
        <v>24774.48</v>
      </c>
      <c r="SUB1067">
        <v>1.0169900000000001</v>
      </c>
      <c r="SUF1067" t="s">
        <v>944</v>
      </c>
      <c r="SUL1067">
        <v>1483056.48</v>
      </c>
      <c r="SUN1067">
        <v>1458282</v>
      </c>
      <c r="SUP1067">
        <v>24774.48</v>
      </c>
      <c r="SUR1067">
        <v>1.0169900000000001</v>
      </c>
      <c r="SUV1067" t="s">
        <v>944</v>
      </c>
      <c r="SVB1067">
        <v>1483056.48</v>
      </c>
      <c r="SVD1067">
        <v>1458282</v>
      </c>
      <c r="SVF1067">
        <v>24774.48</v>
      </c>
      <c r="SVH1067">
        <v>1.0169900000000001</v>
      </c>
      <c r="SVL1067" t="s">
        <v>944</v>
      </c>
      <c r="SVR1067">
        <v>1483056.48</v>
      </c>
      <c r="SVT1067">
        <v>1458282</v>
      </c>
      <c r="SVV1067">
        <v>24774.48</v>
      </c>
      <c r="SVX1067">
        <v>1.0169900000000001</v>
      </c>
      <c r="SWB1067" t="s">
        <v>944</v>
      </c>
      <c r="SWH1067">
        <v>1483056.48</v>
      </c>
      <c r="SWJ1067">
        <v>1458282</v>
      </c>
      <c r="SWL1067">
        <v>24774.48</v>
      </c>
      <c r="SWN1067">
        <v>1.0169900000000001</v>
      </c>
      <c r="SWR1067" t="s">
        <v>944</v>
      </c>
      <c r="SWX1067">
        <v>1483056.48</v>
      </c>
      <c r="SWZ1067">
        <v>1458282</v>
      </c>
      <c r="SXB1067">
        <v>24774.48</v>
      </c>
      <c r="SXD1067">
        <v>1.0169900000000001</v>
      </c>
      <c r="SXH1067" t="s">
        <v>944</v>
      </c>
      <c r="SXN1067">
        <v>1483056.48</v>
      </c>
      <c r="SXP1067">
        <v>1458282</v>
      </c>
      <c r="SXR1067">
        <v>24774.48</v>
      </c>
      <c r="SXT1067">
        <v>1.0169900000000001</v>
      </c>
      <c r="SXX1067" t="s">
        <v>944</v>
      </c>
      <c r="SYD1067">
        <v>1483056.48</v>
      </c>
      <c r="SYF1067">
        <v>1458282</v>
      </c>
      <c r="SYH1067">
        <v>24774.48</v>
      </c>
      <c r="SYJ1067">
        <v>1.0169900000000001</v>
      </c>
      <c r="SYN1067" t="s">
        <v>944</v>
      </c>
      <c r="SYT1067">
        <v>1483056.48</v>
      </c>
      <c r="SYV1067">
        <v>1458282</v>
      </c>
      <c r="SYX1067">
        <v>24774.48</v>
      </c>
      <c r="SYZ1067">
        <v>1.0169900000000001</v>
      </c>
      <c r="SZD1067" t="s">
        <v>944</v>
      </c>
      <c r="SZJ1067">
        <v>1483056.48</v>
      </c>
      <c r="SZL1067">
        <v>1458282</v>
      </c>
      <c r="SZN1067">
        <v>24774.48</v>
      </c>
      <c r="SZP1067">
        <v>1.0169900000000001</v>
      </c>
      <c r="SZT1067" t="s">
        <v>944</v>
      </c>
      <c r="SZZ1067">
        <v>1483056.48</v>
      </c>
      <c r="TAB1067">
        <v>1458282</v>
      </c>
      <c r="TAD1067">
        <v>24774.48</v>
      </c>
      <c r="TAF1067">
        <v>1.0169900000000001</v>
      </c>
      <c r="TAJ1067" t="s">
        <v>944</v>
      </c>
      <c r="TAP1067">
        <v>1483056.48</v>
      </c>
      <c r="TAR1067">
        <v>1458282</v>
      </c>
      <c r="TAT1067">
        <v>24774.48</v>
      </c>
      <c r="TAV1067">
        <v>1.0169900000000001</v>
      </c>
      <c r="TAZ1067" t="s">
        <v>944</v>
      </c>
      <c r="TBF1067">
        <v>1483056.48</v>
      </c>
      <c r="TBH1067">
        <v>1458282</v>
      </c>
      <c r="TBJ1067">
        <v>24774.48</v>
      </c>
      <c r="TBL1067">
        <v>1.0169900000000001</v>
      </c>
      <c r="TBP1067" t="s">
        <v>944</v>
      </c>
      <c r="TBV1067">
        <v>1483056.48</v>
      </c>
      <c r="TBX1067">
        <v>1458282</v>
      </c>
      <c r="TBZ1067">
        <v>24774.48</v>
      </c>
      <c r="TCB1067">
        <v>1.0169900000000001</v>
      </c>
      <c r="TCF1067" t="s">
        <v>944</v>
      </c>
      <c r="TCL1067">
        <v>1483056.48</v>
      </c>
      <c r="TCN1067">
        <v>1458282</v>
      </c>
      <c r="TCP1067">
        <v>24774.48</v>
      </c>
      <c r="TCR1067">
        <v>1.0169900000000001</v>
      </c>
      <c r="TCV1067" t="s">
        <v>944</v>
      </c>
      <c r="TDB1067">
        <v>1483056.48</v>
      </c>
      <c r="TDD1067">
        <v>1458282</v>
      </c>
      <c r="TDF1067">
        <v>24774.48</v>
      </c>
      <c r="TDH1067">
        <v>1.0169900000000001</v>
      </c>
      <c r="TDL1067" t="s">
        <v>944</v>
      </c>
      <c r="TDR1067">
        <v>1483056.48</v>
      </c>
      <c r="TDT1067">
        <v>1458282</v>
      </c>
      <c r="TDV1067">
        <v>24774.48</v>
      </c>
      <c r="TDX1067">
        <v>1.0169900000000001</v>
      </c>
      <c r="TEB1067" t="s">
        <v>944</v>
      </c>
      <c r="TEH1067">
        <v>1483056.48</v>
      </c>
      <c r="TEJ1067">
        <v>1458282</v>
      </c>
      <c r="TEL1067">
        <v>24774.48</v>
      </c>
      <c r="TEN1067">
        <v>1.0169900000000001</v>
      </c>
      <c r="TER1067" t="s">
        <v>944</v>
      </c>
      <c r="TEX1067">
        <v>1483056.48</v>
      </c>
      <c r="TEZ1067">
        <v>1458282</v>
      </c>
      <c r="TFB1067">
        <v>24774.48</v>
      </c>
      <c r="TFD1067">
        <v>1.0169900000000001</v>
      </c>
      <c r="TFH1067" t="s">
        <v>944</v>
      </c>
      <c r="TFN1067">
        <v>1483056.48</v>
      </c>
      <c r="TFP1067">
        <v>1458282</v>
      </c>
      <c r="TFR1067">
        <v>24774.48</v>
      </c>
      <c r="TFT1067">
        <v>1.0169900000000001</v>
      </c>
      <c r="TFX1067" t="s">
        <v>944</v>
      </c>
      <c r="TGD1067">
        <v>1483056.48</v>
      </c>
      <c r="TGF1067">
        <v>1458282</v>
      </c>
      <c r="TGH1067">
        <v>24774.48</v>
      </c>
      <c r="TGJ1067">
        <v>1.0169900000000001</v>
      </c>
      <c r="TGN1067" t="s">
        <v>944</v>
      </c>
      <c r="TGT1067">
        <v>1483056.48</v>
      </c>
      <c r="TGV1067">
        <v>1458282</v>
      </c>
      <c r="TGX1067">
        <v>24774.48</v>
      </c>
      <c r="TGZ1067">
        <v>1.0169900000000001</v>
      </c>
      <c r="THD1067" t="s">
        <v>944</v>
      </c>
      <c r="THJ1067">
        <v>1483056.48</v>
      </c>
      <c r="THL1067">
        <v>1458282</v>
      </c>
      <c r="THN1067">
        <v>24774.48</v>
      </c>
      <c r="THP1067">
        <v>1.0169900000000001</v>
      </c>
      <c r="THT1067" t="s">
        <v>944</v>
      </c>
      <c r="THZ1067">
        <v>1483056.48</v>
      </c>
      <c r="TIB1067">
        <v>1458282</v>
      </c>
      <c r="TID1067">
        <v>24774.48</v>
      </c>
      <c r="TIF1067">
        <v>1.0169900000000001</v>
      </c>
      <c r="TIJ1067" t="s">
        <v>944</v>
      </c>
      <c r="TIP1067">
        <v>1483056.48</v>
      </c>
      <c r="TIR1067">
        <v>1458282</v>
      </c>
      <c r="TIT1067">
        <v>24774.48</v>
      </c>
      <c r="TIV1067">
        <v>1.0169900000000001</v>
      </c>
      <c r="TIZ1067" t="s">
        <v>944</v>
      </c>
      <c r="TJF1067">
        <v>1483056.48</v>
      </c>
      <c r="TJH1067">
        <v>1458282</v>
      </c>
      <c r="TJJ1067">
        <v>24774.48</v>
      </c>
      <c r="TJL1067">
        <v>1.0169900000000001</v>
      </c>
      <c r="TJP1067" t="s">
        <v>944</v>
      </c>
      <c r="TJV1067">
        <v>1483056.48</v>
      </c>
      <c r="TJX1067">
        <v>1458282</v>
      </c>
      <c r="TJZ1067">
        <v>24774.48</v>
      </c>
      <c r="TKB1067">
        <v>1.0169900000000001</v>
      </c>
      <c r="TKF1067" t="s">
        <v>944</v>
      </c>
      <c r="TKL1067">
        <v>1483056.48</v>
      </c>
      <c r="TKN1067">
        <v>1458282</v>
      </c>
      <c r="TKP1067">
        <v>24774.48</v>
      </c>
      <c r="TKR1067">
        <v>1.0169900000000001</v>
      </c>
      <c r="TKV1067" t="s">
        <v>944</v>
      </c>
      <c r="TLB1067">
        <v>1483056.48</v>
      </c>
      <c r="TLD1067">
        <v>1458282</v>
      </c>
      <c r="TLF1067">
        <v>24774.48</v>
      </c>
      <c r="TLH1067">
        <v>1.0169900000000001</v>
      </c>
      <c r="TLL1067" t="s">
        <v>944</v>
      </c>
      <c r="TLR1067">
        <v>1483056.48</v>
      </c>
      <c r="TLT1067">
        <v>1458282</v>
      </c>
      <c r="TLV1067">
        <v>24774.48</v>
      </c>
      <c r="TLX1067">
        <v>1.0169900000000001</v>
      </c>
      <c r="TMB1067" t="s">
        <v>944</v>
      </c>
      <c r="TMH1067">
        <v>1483056.48</v>
      </c>
      <c r="TMJ1067">
        <v>1458282</v>
      </c>
      <c r="TML1067">
        <v>24774.48</v>
      </c>
      <c r="TMN1067">
        <v>1.0169900000000001</v>
      </c>
      <c r="TMR1067" t="s">
        <v>944</v>
      </c>
      <c r="TMX1067">
        <v>1483056.48</v>
      </c>
      <c r="TMZ1067">
        <v>1458282</v>
      </c>
      <c r="TNB1067">
        <v>24774.48</v>
      </c>
      <c r="TND1067">
        <v>1.0169900000000001</v>
      </c>
      <c r="TNH1067" t="s">
        <v>944</v>
      </c>
      <c r="TNN1067">
        <v>1483056.48</v>
      </c>
      <c r="TNP1067">
        <v>1458282</v>
      </c>
      <c r="TNR1067">
        <v>24774.48</v>
      </c>
      <c r="TNT1067">
        <v>1.0169900000000001</v>
      </c>
      <c r="TNX1067" t="s">
        <v>944</v>
      </c>
      <c r="TOD1067">
        <v>1483056.48</v>
      </c>
      <c r="TOF1067">
        <v>1458282</v>
      </c>
      <c r="TOH1067">
        <v>24774.48</v>
      </c>
      <c r="TOJ1067">
        <v>1.0169900000000001</v>
      </c>
      <c r="TON1067" t="s">
        <v>944</v>
      </c>
      <c r="TOT1067">
        <v>1483056.48</v>
      </c>
      <c r="TOV1067">
        <v>1458282</v>
      </c>
      <c r="TOX1067">
        <v>24774.48</v>
      </c>
      <c r="TOZ1067">
        <v>1.0169900000000001</v>
      </c>
      <c r="TPD1067" t="s">
        <v>944</v>
      </c>
      <c r="TPJ1067">
        <v>1483056.48</v>
      </c>
      <c r="TPL1067">
        <v>1458282</v>
      </c>
      <c r="TPN1067">
        <v>24774.48</v>
      </c>
      <c r="TPP1067">
        <v>1.0169900000000001</v>
      </c>
      <c r="TPT1067" t="s">
        <v>944</v>
      </c>
      <c r="TPZ1067">
        <v>1483056.48</v>
      </c>
      <c r="TQB1067">
        <v>1458282</v>
      </c>
      <c r="TQD1067">
        <v>24774.48</v>
      </c>
      <c r="TQF1067">
        <v>1.0169900000000001</v>
      </c>
      <c r="TQJ1067" t="s">
        <v>944</v>
      </c>
      <c r="TQP1067">
        <v>1483056.48</v>
      </c>
      <c r="TQR1067">
        <v>1458282</v>
      </c>
      <c r="TQT1067">
        <v>24774.48</v>
      </c>
      <c r="TQV1067">
        <v>1.0169900000000001</v>
      </c>
      <c r="TQZ1067" t="s">
        <v>944</v>
      </c>
      <c r="TRF1067">
        <v>1483056.48</v>
      </c>
      <c r="TRH1067">
        <v>1458282</v>
      </c>
      <c r="TRJ1067">
        <v>24774.48</v>
      </c>
      <c r="TRL1067">
        <v>1.0169900000000001</v>
      </c>
      <c r="TRP1067" t="s">
        <v>944</v>
      </c>
      <c r="TRV1067">
        <v>1483056.48</v>
      </c>
      <c r="TRX1067">
        <v>1458282</v>
      </c>
      <c r="TRZ1067">
        <v>24774.48</v>
      </c>
      <c r="TSB1067">
        <v>1.0169900000000001</v>
      </c>
      <c r="TSF1067" t="s">
        <v>944</v>
      </c>
      <c r="TSL1067">
        <v>1483056.48</v>
      </c>
      <c r="TSN1067">
        <v>1458282</v>
      </c>
      <c r="TSP1067">
        <v>24774.48</v>
      </c>
      <c r="TSR1067">
        <v>1.0169900000000001</v>
      </c>
      <c r="TSV1067" t="s">
        <v>944</v>
      </c>
      <c r="TTB1067">
        <v>1483056.48</v>
      </c>
      <c r="TTD1067">
        <v>1458282</v>
      </c>
      <c r="TTF1067">
        <v>24774.48</v>
      </c>
      <c r="TTH1067">
        <v>1.0169900000000001</v>
      </c>
      <c r="TTL1067" t="s">
        <v>944</v>
      </c>
      <c r="TTR1067">
        <v>1483056.48</v>
      </c>
      <c r="TTT1067">
        <v>1458282</v>
      </c>
      <c r="TTV1067">
        <v>24774.48</v>
      </c>
      <c r="TTX1067">
        <v>1.0169900000000001</v>
      </c>
      <c r="TUB1067" t="s">
        <v>944</v>
      </c>
      <c r="TUH1067">
        <v>1483056.48</v>
      </c>
      <c r="TUJ1067">
        <v>1458282</v>
      </c>
      <c r="TUL1067">
        <v>24774.48</v>
      </c>
      <c r="TUN1067">
        <v>1.0169900000000001</v>
      </c>
      <c r="TUR1067" t="s">
        <v>944</v>
      </c>
      <c r="TUX1067">
        <v>1483056.48</v>
      </c>
      <c r="TUZ1067">
        <v>1458282</v>
      </c>
      <c r="TVB1067">
        <v>24774.48</v>
      </c>
      <c r="TVD1067">
        <v>1.0169900000000001</v>
      </c>
      <c r="TVH1067" t="s">
        <v>944</v>
      </c>
      <c r="TVN1067">
        <v>1483056.48</v>
      </c>
      <c r="TVP1067">
        <v>1458282</v>
      </c>
      <c r="TVR1067">
        <v>24774.48</v>
      </c>
      <c r="TVT1067">
        <v>1.0169900000000001</v>
      </c>
      <c r="TVX1067" t="s">
        <v>944</v>
      </c>
      <c r="TWD1067">
        <v>1483056.48</v>
      </c>
      <c r="TWF1067">
        <v>1458282</v>
      </c>
      <c r="TWH1067">
        <v>24774.48</v>
      </c>
      <c r="TWJ1067">
        <v>1.0169900000000001</v>
      </c>
      <c r="TWN1067" t="s">
        <v>944</v>
      </c>
      <c r="TWT1067">
        <v>1483056.48</v>
      </c>
      <c r="TWV1067">
        <v>1458282</v>
      </c>
      <c r="TWX1067">
        <v>24774.48</v>
      </c>
      <c r="TWZ1067">
        <v>1.0169900000000001</v>
      </c>
      <c r="TXD1067" t="s">
        <v>944</v>
      </c>
      <c r="TXJ1067">
        <v>1483056.48</v>
      </c>
      <c r="TXL1067">
        <v>1458282</v>
      </c>
      <c r="TXN1067">
        <v>24774.48</v>
      </c>
      <c r="TXP1067">
        <v>1.0169900000000001</v>
      </c>
      <c r="TXT1067" t="s">
        <v>944</v>
      </c>
      <c r="TXZ1067">
        <v>1483056.48</v>
      </c>
      <c r="TYB1067">
        <v>1458282</v>
      </c>
      <c r="TYD1067">
        <v>24774.48</v>
      </c>
      <c r="TYF1067">
        <v>1.0169900000000001</v>
      </c>
      <c r="TYJ1067" t="s">
        <v>944</v>
      </c>
      <c r="TYP1067">
        <v>1483056.48</v>
      </c>
      <c r="TYR1067">
        <v>1458282</v>
      </c>
      <c r="TYT1067">
        <v>24774.48</v>
      </c>
      <c r="TYV1067">
        <v>1.0169900000000001</v>
      </c>
      <c r="TYZ1067" t="s">
        <v>944</v>
      </c>
      <c r="TZF1067">
        <v>1483056.48</v>
      </c>
      <c r="TZH1067">
        <v>1458282</v>
      </c>
      <c r="TZJ1067">
        <v>24774.48</v>
      </c>
      <c r="TZL1067">
        <v>1.0169900000000001</v>
      </c>
      <c r="TZP1067" t="s">
        <v>944</v>
      </c>
      <c r="TZV1067">
        <v>1483056.48</v>
      </c>
      <c r="TZX1067">
        <v>1458282</v>
      </c>
      <c r="TZZ1067">
        <v>24774.48</v>
      </c>
      <c r="UAB1067">
        <v>1.0169900000000001</v>
      </c>
      <c r="UAF1067" t="s">
        <v>944</v>
      </c>
      <c r="UAL1067">
        <v>1483056.48</v>
      </c>
      <c r="UAN1067">
        <v>1458282</v>
      </c>
      <c r="UAP1067">
        <v>24774.48</v>
      </c>
      <c r="UAR1067">
        <v>1.0169900000000001</v>
      </c>
      <c r="UAV1067" t="s">
        <v>944</v>
      </c>
      <c r="UBB1067">
        <v>1483056.48</v>
      </c>
      <c r="UBD1067">
        <v>1458282</v>
      </c>
      <c r="UBF1067">
        <v>24774.48</v>
      </c>
      <c r="UBH1067">
        <v>1.0169900000000001</v>
      </c>
      <c r="UBL1067" t="s">
        <v>944</v>
      </c>
      <c r="UBR1067">
        <v>1483056.48</v>
      </c>
      <c r="UBT1067">
        <v>1458282</v>
      </c>
      <c r="UBV1067">
        <v>24774.48</v>
      </c>
      <c r="UBX1067">
        <v>1.0169900000000001</v>
      </c>
      <c r="UCB1067" t="s">
        <v>944</v>
      </c>
      <c r="UCH1067">
        <v>1483056.48</v>
      </c>
      <c r="UCJ1067">
        <v>1458282</v>
      </c>
      <c r="UCL1067">
        <v>24774.48</v>
      </c>
      <c r="UCN1067">
        <v>1.0169900000000001</v>
      </c>
      <c r="UCR1067" t="s">
        <v>944</v>
      </c>
      <c r="UCX1067">
        <v>1483056.48</v>
      </c>
      <c r="UCZ1067">
        <v>1458282</v>
      </c>
      <c r="UDB1067">
        <v>24774.48</v>
      </c>
      <c r="UDD1067">
        <v>1.0169900000000001</v>
      </c>
      <c r="UDH1067" t="s">
        <v>944</v>
      </c>
      <c r="UDN1067">
        <v>1483056.48</v>
      </c>
      <c r="UDP1067">
        <v>1458282</v>
      </c>
      <c r="UDR1067">
        <v>24774.48</v>
      </c>
      <c r="UDT1067">
        <v>1.0169900000000001</v>
      </c>
      <c r="UDX1067" t="s">
        <v>944</v>
      </c>
      <c r="UED1067">
        <v>1483056.48</v>
      </c>
      <c r="UEF1067">
        <v>1458282</v>
      </c>
      <c r="UEH1067">
        <v>24774.48</v>
      </c>
      <c r="UEJ1067">
        <v>1.0169900000000001</v>
      </c>
      <c r="UEN1067" t="s">
        <v>944</v>
      </c>
      <c r="UET1067">
        <v>1483056.48</v>
      </c>
      <c r="UEV1067">
        <v>1458282</v>
      </c>
      <c r="UEX1067">
        <v>24774.48</v>
      </c>
      <c r="UEZ1067">
        <v>1.0169900000000001</v>
      </c>
      <c r="UFD1067" t="s">
        <v>944</v>
      </c>
      <c r="UFJ1067">
        <v>1483056.48</v>
      </c>
      <c r="UFL1067">
        <v>1458282</v>
      </c>
      <c r="UFN1067">
        <v>24774.48</v>
      </c>
      <c r="UFP1067">
        <v>1.0169900000000001</v>
      </c>
      <c r="UFT1067" t="s">
        <v>944</v>
      </c>
      <c r="UFZ1067">
        <v>1483056.48</v>
      </c>
      <c r="UGB1067">
        <v>1458282</v>
      </c>
      <c r="UGD1067">
        <v>24774.48</v>
      </c>
      <c r="UGF1067">
        <v>1.0169900000000001</v>
      </c>
      <c r="UGJ1067" t="s">
        <v>944</v>
      </c>
      <c r="UGP1067">
        <v>1483056.48</v>
      </c>
      <c r="UGR1067">
        <v>1458282</v>
      </c>
      <c r="UGT1067">
        <v>24774.48</v>
      </c>
      <c r="UGV1067">
        <v>1.0169900000000001</v>
      </c>
      <c r="UGZ1067" t="s">
        <v>944</v>
      </c>
      <c r="UHF1067">
        <v>1483056.48</v>
      </c>
      <c r="UHH1067">
        <v>1458282</v>
      </c>
      <c r="UHJ1067">
        <v>24774.48</v>
      </c>
      <c r="UHL1067">
        <v>1.0169900000000001</v>
      </c>
      <c r="UHP1067" t="s">
        <v>944</v>
      </c>
      <c r="UHV1067">
        <v>1483056.48</v>
      </c>
      <c r="UHX1067">
        <v>1458282</v>
      </c>
      <c r="UHZ1067">
        <v>24774.48</v>
      </c>
      <c r="UIB1067">
        <v>1.0169900000000001</v>
      </c>
      <c r="UIF1067" t="s">
        <v>944</v>
      </c>
      <c r="UIL1067">
        <v>1483056.48</v>
      </c>
      <c r="UIN1067">
        <v>1458282</v>
      </c>
      <c r="UIP1067">
        <v>24774.48</v>
      </c>
      <c r="UIR1067">
        <v>1.0169900000000001</v>
      </c>
      <c r="UIV1067" t="s">
        <v>944</v>
      </c>
      <c r="UJB1067">
        <v>1483056.48</v>
      </c>
      <c r="UJD1067">
        <v>1458282</v>
      </c>
      <c r="UJF1067">
        <v>24774.48</v>
      </c>
      <c r="UJH1067">
        <v>1.0169900000000001</v>
      </c>
      <c r="UJL1067" t="s">
        <v>944</v>
      </c>
      <c r="UJR1067">
        <v>1483056.48</v>
      </c>
      <c r="UJT1067">
        <v>1458282</v>
      </c>
      <c r="UJV1067">
        <v>24774.48</v>
      </c>
      <c r="UJX1067">
        <v>1.0169900000000001</v>
      </c>
      <c r="UKB1067" t="s">
        <v>944</v>
      </c>
      <c r="UKH1067">
        <v>1483056.48</v>
      </c>
      <c r="UKJ1067">
        <v>1458282</v>
      </c>
      <c r="UKL1067">
        <v>24774.48</v>
      </c>
      <c r="UKN1067">
        <v>1.0169900000000001</v>
      </c>
      <c r="UKR1067" t="s">
        <v>944</v>
      </c>
      <c r="UKX1067">
        <v>1483056.48</v>
      </c>
      <c r="UKZ1067">
        <v>1458282</v>
      </c>
      <c r="ULB1067">
        <v>24774.48</v>
      </c>
      <c r="ULD1067">
        <v>1.0169900000000001</v>
      </c>
      <c r="ULH1067" t="s">
        <v>944</v>
      </c>
      <c r="ULN1067">
        <v>1483056.48</v>
      </c>
      <c r="ULP1067">
        <v>1458282</v>
      </c>
      <c r="ULR1067">
        <v>24774.48</v>
      </c>
      <c r="ULT1067">
        <v>1.0169900000000001</v>
      </c>
      <c r="ULX1067" t="s">
        <v>944</v>
      </c>
      <c r="UMD1067">
        <v>1483056.48</v>
      </c>
      <c r="UMF1067">
        <v>1458282</v>
      </c>
      <c r="UMH1067">
        <v>24774.48</v>
      </c>
      <c r="UMJ1067">
        <v>1.0169900000000001</v>
      </c>
      <c r="UMN1067" t="s">
        <v>944</v>
      </c>
      <c r="UMT1067">
        <v>1483056.48</v>
      </c>
      <c r="UMV1067">
        <v>1458282</v>
      </c>
      <c r="UMX1067">
        <v>24774.48</v>
      </c>
      <c r="UMZ1067">
        <v>1.0169900000000001</v>
      </c>
      <c r="UND1067" t="s">
        <v>944</v>
      </c>
      <c r="UNJ1067">
        <v>1483056.48</v>
      </c>
      <c r="UNL1067">
        <v>1458282</v>
      </c>
      <c r="UNN1067">
        <v>24774.48</v>
      </c>
      <c r="UNP1067">
        <v>1.0169900000000001</v>
      </c>
      <c r="UNT1067" t="s">
        <v>944</v>
      </c>
      <c r="UNZ1067">
        <v>1483056.48</v>
      </c>
      <c r="UOB1067">
        <v>1458282</v>
      </c>
      <c r="UOD1067">
        <v>24774.48</v>
      </c>
      <c r="UOF1067">
        <v>1.0169900000000001</v>
      </c>
      <c r="UOJ1067" t="s">
        <v>944</v>
      </c>
      <c r="UOP1067">
        <v>1483056.48</v>
      </c>
      <c r="UOR1067">
        <v>1458282</v>
      </c>
      <c r="UOT1067">
        <v>24774.48</v>
      </c>
      <c r="UOV1067">
        <v>1.0169900000000001</v>
      </c>
      <c r="UOZ1067" t="s">
        <v>944</v>
      </c>
      <c r="UPF1067">
        <v>1483056.48</v>
      </c>
      <c r="UPH1067">
        <v>1458282</v>
      </c>
      <c r="UPJ1067">
        <v>24774.48</v>
      </c>
      <c r="UPL1067">
        <v>1.0169900000000001</v>
      </c>
      <c r="UPP1067" t="s">
        <v>944</v>
      </c>
      <c r="UPV1067">
        <v>1483056.48</v>
      </c>
      <c r="UPX1067">
        <v>1458282</v>
      </c>
      <c r="UPZ1067">
        <v>24774.48</v>
      </c>
      <c r="UQB1067">
        <v>1.0169900000000001</v>
      </c>
      <c r="UQF1067" t="s">
        <v>944</v>
      </c>
      <c r="UQL1067">
        <v>1483056.48</v>
      </c>
      <c r="UQN1067">
        <v>1458282</v>
      </c>
      <c r="UQP1067">
        <v>24774.48</v>
      </c>
      <c r="UQR1067">
        <v>1.0169900000000001</v>
      </c>
      <c r="UQV1067" t="s">
        <v>944</v>
      </c>
      <c r="URB1067">
        <v>1483056.48</v>
      </c>
      <c r="URD1067">
        <v>1458282</v>
      </c>
      <c r="URF1067">
        <v>24774.48</v>
      </c>
      <c r="URH1067">
        <v>1.0169900000000001</v>
      </c>
      <c r="URL1067" t="s">
        <v>944</v>
      </c>
      <c r="URR1067">
        <v>1483056.48</v>
      </c>
      <c r="URT1067">
        <v>1458282</v>
      </c>
      <c r="URV1067">
        <v>24774.48</v>
      </c>
      <c r="URX1067">
        <v>1.0169900000000001</v>
      </c>
      <c r="USB1067" t="s">
        <v>944</v>
      </c>
      <c r="USH1067">
        <v>1483056.48</v>
      </c>
      <c r="USJ1067">
        <v>1458282</v>
      </c>
      <c r="USL1067">
        <v>24774.48</v>
      </c>
      <c r="USN1067">
        <v>1.0169900000000001</v>
      </c>
      <c r="USR1067" t="s">
        <v>944</v>
      </c>
      <c r="USX1067">
        <v>1483056.48</v>
      </c>
      <c r="USZ1067">
        <v>1458282</v>
      </c>
      <c r="UTB1067">
        <v>24774.48</v>
      </c>
      <c r="UTD1067">
        <v>1.0169900000000001</v>
      </c>
      <c r="UTH1067" t="s">
        <v>944</v>
      </c>
      <c r="UTN1067">
        <v>1483056.48</v>
      </c>
      <c r="UTP1067">
        <v>1458282</v>
      </c>
      <c r="UTR1067">
        <v>24774.48</v>
      </c>
      <c r="UTT1067">
        <v>1.0169900000000001</v>
      </c>
      <c r="UTX1067" t="s">
        <v>944</v>
      </c>
      <c r="UUD1067">
        <v>1483056.48</v>
      </c>
      <c r="UUF1067">
        <v>1458282</v>
      </c>
      <c r="UUH1067">
        <v>24774.48</v>
      </c>
      <c r="UUJ1067">
        <v>1.0169900000000001</v>
      </c>
      <c r="UUN1067" t="s">
        <v>944</v>
      </c>
      <c r="UUT1067">
        <v>1483056.48</v>
      </c>
      <c r="UUV1067">
        <v>1458282</v>
      </c>
      <c r="UUX1067">
        <v>24774.48</v>
      </c>
      <c r="UUZ1067">
        <v>1.0169900000000001</v>
      </c>
      <c r="UVD1067" t="s">
        <v>944</v>
      </c>
      <c r="UVJ1067">
        <v>1483056.48</v>
      </c>
      <c r="UVL1067">
        <v>1458282</v>
      </c>
      <c r="UVN1067">
        <v>24774.48</v>
      </c>
      <c r="UVP1067">
        <v>1.0169900000000001</v>
      </c>
      <c r="UVT1067" t="s">
        <v>944</v>
      </c>
      <c r="UVZ1067">
        <v>1483056.48</v>
      </c>
      <c r="UWB1067">
        <v>1458282</v>
      </c>
      <c r="UWD1067">
        <v>24774.48</v>
      </c>
      <c r="UWF1067">
        <v>1.0169900000000001</v>
      </c>
      <c r="UWJ1067" t="s">
        <v>944</v>
      </c>
      <c r="UWP1067">
        <v>1483056.48</v>
      </c>
      <c r="UWR1067">
        <v>1458282</v>
      </c>
      <c r="UWT1067">
        <v>24774.48</v>
      </c>
      <c r="UWV1067">
        <v>1.0169900000000001</v>
      </c>
      <c r="UWZ1067" t="s">
        <v>944</v>
      </c>
      <c r="UXF1067">
        <v>1483056.48</v>
      </c>
      <c r="UXH1067">
        <v>1458282</v>
      </c>
      <c r="UXJ1067">
        <v>24774.48</v>
      </c>
      <c r="UXL1067">
        <v>1.0169900000000001</v>
      </c>
      <c r="UXP1067" t="s">
        <v>944</v>
      </c>
      <c r="UXV1067">
        <v>1483056.48</v>
      </c>
      <c r="UXX1067">
        <v>1458282</v>
      </c>
      <c r="UXZ1067">
        <v>24774.48</v>
      </c>
      <c r="UYB1067">
        <v>1.0169900000000001</v>
      </c>
      <c r="UYF1067" t="s">
        <v>944</v>
      </c>
      <c r="UYL1067">
        <v>1483056.48</v>
      </c>
      <c r="UYN1067">
        <v>1458282</v>
      </c>
      <c r="UYP1067">
        <v>24774.48</v>
      </c>
      <c r="UYR1067">
        <v>1.0169900000000001</v>
      </c>
      <c r="UYV1067" t="s">
        <v>944</v>
      </c>
      <c r="UZB1067">
        <v>1483056.48</v>
      </c>
      <c r="UZD1067">
        <v>1458282</v>
      </c>
      <c r="UZF1067">
        <v>24774.48</v>
      </c>
      <c r="UZH1067">
        <v>1.0169900000000001</v>
      </c>
      <c r="UZL1067" t="s">
        <v>944</v>
      </c>
      <c r="UZR1067">
        <v>1483056.48</v>
      </c>
      <c r="UZT1067">
        <v>1458282</v>
      </c>
      <c r="UZV1067">
        <v>24774.48</v>
      </c>
      <c r="UZX1067">
        <v>1.0169900000000001</v>
      </c>
      <c r="VAB1067" t="s">
        <v>944</v>
      </c>
      <c r="VAH1067">
        <v>1483056.48</v>
      </c>
      <c r="VAJ1067">
        <v>1458282</v>
      </c>
      <c r="VAL1067">
        <v>24774.48</v>
      </c>
      <c r="VAN1067">
        <v>1.0169900000000001</v>
      </c>
      <c r="VAR1067" t="s">
        <v>944</v>
      </c>
      <c r="VAX1067">
        <v>1483056.48</v>
      </c>
      <c r="VAZ1067">
        <v>1458282</v>
      </c>
      <c r="VBB1067">
        <v>24774.48</v>
      </c>
      <c r="VBD1067">
        <v>1.0169900000000001</v>
      </c>
      <c r="VBH1067" t="s">
        <v>944</v>
      </c>
      <c r="VBN1067">
        <v>1483056.48</v>
      </c>
      <c r="VBP1067">
        <v>1458282</v>
      </c>
      <c r="VBR1067">
        <v>24774.48</v>
      </c>
      <c r="VBT1067">
        <v>1.0169900000000001</v>
      </c>
      <c r="VBX1067" t="s">
        <v>944</v>
      </c>
      <c r="VCD1067">
        <v>1483056.48</v>
      </c>
      <c r="VCF1067">
        <v>1458282</v>
      </c>
      <c r="VCH1067">
        <v>24774.48</v>
      </c>
      <c r="VCJ1067">
        <v>1.0169900000000001</v>
      </c>
      <c r="VCN1067" t="s">
        <v>944</v>
      </c>
      <c r="VCT1067">
        <v>1483056.48</v>
      </c>
      <c r="VCV1067">
        <v>1458282</v>
      </c>
      <c r="VCX1067">
        <v>24774.48</v>
      </c>
      <c r="VCZ1067">
        <v>1.0169900000000001</v>
      </c>
      <c r="VDD1067" t="s">
        <v>944</v>
      </c>
      <c r="VDJ1067">
        <v>1483056.48</v>
      </c>
      <c r="VDL1067">
        <v>1458282</v>
      </c>
      <c r="VDN1067">
        <v>24774.48</v>
      </c>
      <c r="VDP1067">
        <v>1.0169900000000001</v>
      </c>
      <c r="VDT1067" t="s">
        <v>944</v>
      </c>
      <c r="VDZ1067">
        <v>1483056.48</v>
      </c>
      <c r="VEB1067">
        <v>1458282</v>
      </c>
      <c r="VED1067">
        <v>24774.48</v>
      </c>
      <c r="VEF1067">
        <v>1.0169900000000001</v>
      </c>
      <c r="VEJ1067" t="s">
        <v>944</v>
      </c>
      <c r="VEP1067">
        <v>1483056.48</v>
      </c>
      <c r="VER1067">
        <v>1458282</v>
      </c>
      <c r="VET1067">
        <v>24774.48</v>
      </c>
      <c r="VEV1067">
        <v>1.0169900000000001</v>
      </c>
      <c r="VEZ1067" t="s">
        <v>944</v>
      </c>
      <c r="VFF1067">
        <v>1483056.48</v>
      </c>
      <c r="VFH1067">
        <v>1458282</v>
      </c>
      <c r="VFJ1067">
        <v>24774.48</v>
      </c>
      <c r="VFL1067">
        <v>1.0169900000000001</v>
      </c>
      <c r="VFP1067" t="s">
        <v>944</v>
      </c>
      <c r="VFV1067">
        <v>1483056.48</v>
      </c>
      <c r="VFX1067">
        <v>1458282</v>
      </c>
      <c r="VFZ1067">
        <v>24774.48</v>
      </c>
      <c r="VGB1067">
        <v>1.0169900000000001</v>
      </c>
      <c r="VGF1067" t="s">
        <v>944</v>
      </c>
      <c r="VGL1067">
        <v>1483056.48</v>
      </c>
      <c r="VGN1067">
        <v>1458282</v>
      </c>
      <c r="VGP1067">
        <v>24774.48</v>
      </c>
      <c r="VGR1067">
        <v>1.0169900000000001</v>
      </c>
      <c r="VGV1067" t="s">
        <v>944</v>
      </c>
      <c r="VHB1067">
        <v>1483056.48</v>
      </c>
      <c r="VHD1067">
        <v>1458282</v>
      </c>
      <c r="VHF1067">
        <v>24774.48</v>
      </c>
      <c r="VHH1067">
        <v>1.0169900000000001</v>
      </c>
      <c r="VHL1067" t="s">
        <v>944</v>
      </c>
      <c r="VHR1067">
        <v>1483056.48</v>
      </c>
      <c r="VHT1067">
        <v>1458282</v>
      </c>
      <c r="VHV1067">
        <v>24774.48</v>
      </c>
      <c r="VHX1067">
        <v>1.0169900000000001</v>
      </c>
      <c r="VIB1067" t="s">
        <v>944</v>
      </c>
      <c r="VIH1067">
        <v>1483056.48</v>
      </c>
      <c r="VIJ1067">
        <v>1458282</v>
      </c>
      <c r="VIL1067">
        <v>24774.48</v>
      </c>
      <c r="VIN1067">
        <v>1.0169900000000001</v>
      </c>
      <c r="VIR1067" t="s">
        <v>944</v>
      </c>
      <c r="VIX1067">
        <v>1483056.48</v>
      </c>
      <c r="VIZ1067">
        <v>1458282</v>
      </c>
      <c r="VJB1067">
        <v>24774.48</v>
      </c>
      <c r="VJD1067">
        <v>1.0169900000000001</v>
      </c>
      <c r="VJH1067" t="s">
        <v>944</v>
      </c>
      <c r="VJN1067">
        <v>1483056.48</v>
      </c>
      <c r="VJP1067">
        <v>1458282</v>
      </c>
      <c r="VJR1067">
        <v>24774.48</v>
      </c>
      <c r="VJT1067">
        <v>1.0169900000000001</v>
      </c>
      <c r="VJX1067" t="s">
        <v>944</v>
      </c>
      <c r="VKD1067">
        <v>1483056.48</v>
      </c>
      <c r="VKF1067">
        <v>1458282</v>
      </c>
      <c r="VKH1067">
        <v>24774.48</v>
      </c>
      <c r="VKJ1067">
        <v>1.0169900000000001</v>
      </c>
      <c r="VKN1067" t="s">
        <v>944</v>
      </c>
      <c r="VKT1067">
        <v>1483056.48</v>
      </c>
      <c r="VKV1067">
        <v>1458282</v>
      </c>
      <c r="VKX1067">
        <v>24774.48</v>
      </c>
      <c r="VKZ1067">
        <v>1.0169900000000001</v>
      </c>
      <c r="VLD1067" t="s">
        <v>944</v>
      </c>
      <c r="VLJ1067">
        <v>1483056.48</v>
      </c>
      <c r="VLL1067">
        <v>1458282</v>
      </c>
      <c r="VLN1067">
        <v>24774.48</v>
      </c>
      <c r="VLP1067">
        <v>1.0169900000000001</v>
      </c>
      <c r="VLT1067" t="s">
        <v>944</v>
      </c>
      <c r="VLZ1067">
        <v>1483056.48</v>
      </c>
      <c r="VMB1067">
        <v>1458282</v>
      </c>
      <c r="VMD1067">
        <v>24774.48</v>
      </c>
      <c r="VMF1067">
        <v>1.0169900000000001</v>
      </c>
      <c r="VMJ1067" t="s">
        <v>944</v>
      </c>
      <c r="VMP1067">
        <v>1483056.48</v>
      </c>
      <c r="VMR1067">
        <v>1458282</v>
      </c>
      <c r="VMT1067">
        <v>24774.48</v>
      </c>
      <c r="VMV1067">
        <v>1.0169900000000001</v>
      </c>
      <c r="VMZ1067" t="s">
        <v>944</v>
      </c>
      <c r="VNF1067">
        <v>1483056.48</v>
      </c>
      <c r="VNH1067">
        <v>1458282</v>
      </c>
      <c r="VNJ1067">
        <v>24774.48</v>
      </c>
      <c r="VNL1067">
        <v>1.0169900000000001</v>
      </c>
      <c r="VNP1067" t="s">
        <v>944</v>
      </c>
      <c r="VNV1067">
        <v>1483056.48</v>
      </c>
      <c r="VNX1067">
        <v>1458282</v>
      </c>
      <c r="VNZ1067">
        <v>24774.48</v>
      </c>
      <c r="VOB1067">
        <v>1.0169900000000001</v>
      </c>
      <c r="VOF1067" t="s">
        <v>944</v>
      </c>
      <c r="VOL1067">
        <v>1483056.48</v>
      </c>
      <c r="VON1067">
        <v>1458282</v>
      </c>
      <c r="VOP1067">
        <v>24774.48</v>
      </c>
      <c r="VOR1067">
        <v>1.0169900000000001</v>
      </c>
      <c r="VOV1067" t="s">
        <v>944</v>
      </c>
      <c r="VPB1067">
        <v>1483056.48</v>
      </c>
      <c r="VPD1067">
        <v>1458282</v>
      </c>
      <c r="VPF1067">
        <v>24774.48</v>
      </c>
      <c r="VPH1067">
        <v>1.0169900000000001</v>
      </c>
      <c r="VPL1067" t="s">
        <v>944</v>
      </c>
      <c r="VPR1067">
        <v>1483056.48</v>
      </c>
      <c r="VPT1067">
        <v>1458282</v>
      </c>
      <c r="VPV1067">
        <v>24774.48</v>
      </c>
      <c r="VPX1067">
        <v>1.0169900000000001</v>
      </c>
      <c r="VQB1067" t="s">
        <v>944</v>
      </c>
      <c r="VQH1067">
        <v>1483056.48</v>
      </c>
      <c r="VQJ1067">
        <v>1458282</v>
      </c>
      <c r="VQL1067">
        <v>24774.48</v>
      </c>
      <c r="VQN1067">
        <v>1.0169900000000001</v>
      </c>
      <c r="VQR1067" t="s">
        <v>944</v>
      </c>
      <c r="VQX1067">
        <v>1483056.48</v>
      </c>
      <c r="VQZ1067">
        <v>1458282</v>
      </c>
      <c r="VRB1067">
        <v>24774.48</v>
      </c>
      <c r="VRD1067">
        <v>1.0169900000000001</v>
      </c>
      <c r="VRH1067" t="s">
        <v>944</v>
      </c>
      <c r="VRN1067">
        <v>1483056.48</v>
      </c>
      <c r="VRP1067">
        <v>1458282</v>
      </c>
      <c r="VRR1067">
        <v>24774.48</v>
      </c>
      <c r="VRT1067">
        <v>1.0169900000000001</v>
      </c>
      <c r="VRX1067" t="s">
        <v>944</v>
      </c>
      <c r="VSD1067">
        <v>1483056.48</v>
      </c>
      <c r="VSF1067">
        <v>1458282</v>
      </c>
      <c r="VSH1067">
        <v>24774.48</v>
      </c>
      <c r="VSJ1067">
        <v>1.0169900000000001</v>
      </c>
      <c r="VSN1067" t="s">
        <v>944</v>
      </c>
      <c r="VST1067">
        <v>1483056.48</v>
      </c>
      <c r="VSV1067">
        <v>1458282</v>
      </c>
      <c r="VSX1067">
        <v>24774.48</v>
      </c>
      <c r="VSZ1067">
        <v>1.0169900000000001</v>
      </c>
      <c r="VTD1067" t="s">
        <v>944</v>
      </c>
      <c r="VTJ1067">
        <v>1483056.48</v>
      </c>
      <c r="VTL1067">
        <v>1458282</v>
      </c>
      <c r="VTN1067">
        <v>24774.48</v>
      </c>
      <c r="VTP1067">
        <v>1.0169900000000001</v>
      </c>
      <c r="VTT1067" t="s">
        <v>944</v>
      </c>
      <c r="VTZ1067">
        <v>1483056.48</v>
      </c>
      <c r="VUB1067">
        <v>1458282</v>
      </c>
      <c r="VUD1067">
        <v>24774.48</v>
      </c>
      <c r="VUF1067">
        <v>1.0169900000000001</v>
      </c>
      <c r="VUJ1067" t="s">
        <v>944</v>
      </c>
      <c r="VUP1067">
        <v>1483056.48</v>
      </c>
      <c r="VUR1067">
        <v>1458282</v>
      </c>
      <c r="VUT1067">
        <v>24774.48</v>
      </c>
      <c r="VUV1067">
        <v>1.0169900000000001</v>
      </c>
      <c r="VUZ1067" t="s">
        <v>944</v>
      </c>
      <c r="VVF1067">
        <v>1483056.48</v>
      </c>
      <c r="VVH1067">
        <v>1458282</v>
      </c>
      <c r="VVJ1067">
        <v>24774.48</v>
      </c>
      <c r="VVL1067">
        <v>1.0169900000000001</v>
      </c>
      <c r="VVP1067" t="s">
        <v>944</v>
      </c>
      <c r="VVV1067">
        <v>1483056.48</v>
      </c>
      <c r="VVX1067">
        <v>1458282</v>
      </c>
      <c r="VVZ1067">
        <v>24774.48</v>
      </c>
      <c r="VWB1067">
        <v>1.0169900000000001</v>
      </c>
      <c r="VWF1067" t="s">
        <v>944</v>
      </c>
      <c r="VWL1067">
        <v>1483056.48</v>
      </c>
      <c r="VWN1067">
        <v>1458282</v>
      </c>
      <c r="VWP1067">
        <v>24774.48</v>
      </c>
      <c r="VWR1067">
        <v>1.0169900000000001</v>
      </c>
      <c r="VWV1067" t="s">
        <v>944</v>
      </c>
      <c r="VXB1067">
        <v>1483056.48</v>
      </c>
      <c r="VXD1067">
        <v>1458282</v>
      </c>
      <c r="VXF1067">
        <v>24774.48</v>
      </c>
      <c r="VXH1067">
        <v>1.0169900000000001</v>
      </c>
      <c r="VXL1067" t="s">
        <v>944</v>
      </c>
      <c r="VXR1067">
        <v>1483056.48</v>
      </c>
      <c r="VXT1067">
        <v>1458282</v>
      </c>
      <c r="VXV1067">
        <v>24774.48</v>
      </c>
      <c r="VXX1067">
        <v>1.0169900000000001</v>
      </c>
      <c r="VYB1067" t="s">
        <v>944</v>
      </c>
      <c r="VYH1067">
        <v>1483056.48</v>
      </c>
      <c r="VYJ1067">
        <v>1458282</v>
      </c>
      <c r="VYL1067">
        <v>24774.48</v>
      </c>
      <c r="VYN1067">
        <v>1.0169900000000001</v>
      </c>
      <c r="VYR1067" t="s">
        <v>944</v>
      </c>
      <c r="VYX1067">
        <v>1483056.48</v>
      </c>
      <c r="VYZ1067">
        <v>1458282</v>
      </c>
      <c r="VZB1067">
        <v>24774.48</v>
      </c>
      <c r="VZD1067">
        <v>1.0169900000000001</v>
      </c>
      <c r="VZH1067" t="s">
        <v>944</v>
      </c>
      <c r="VZN1067">
        <v>1483056.48</v>
      </c>
      <c r="VZP1067">
        <v>1458282</v>
      </c>
      <c r="VZR1067">
        <v>24774.48</v>
      </c>
      <c r="VZT1067">
        <v>1.0169900000000001</v>
      </c>
      <c r="VZX1067" t="s">
        <v>944</v>
      </c>
      <c r="WAD1067">
        <v>1483056.48</v>
      </c>
      <c r="WAF1067">
        <v>1458282</v>
      </c>
      <c r="WAH1067">
        <v>24774.48</v>
      </c>
      <c r="WAJ1067">
        <v>1.0169900000000001</v>
      </c>
      <c r="WAN1067" t="s">
        <v>944</v>
      </c>
      <c r="WAT1067">
        <v>1483056.48</v>
      </c>
      <c r="WAV1067">
        <v>1458282</v>
      </c>
      <c r="WAX1067">
        <v>24774.48</v>
      </c>
      <c r="WAZ1067">
        <v>1.0169900000000001</v>
      </c>
      <c r="WBD1067" t="s">
        <v>944</v>
      </c>
      <c r="WBJ1067">
        <v>1483056.48</v>
      </c>
      <c r="WBL1067">
        <v>1458282</v>
      </c>
      <c r="WBN1067">
        <v>24774.48</v>
      </c>
      <c r="WBP1067">
        <v>1.0169900000000001</v>
      </c>
      <c r="WBT1067" t="s">
        <v>944</v>
      </c>
      <c r="WBZ1067">
        <v>1483056.48</v>
      </c>
      <c r="WCB1067">
        <v>1458282</v>
      </c>
      <c r="WCD1067">
        <v>24774.48</v>
      </c>
      <c r="WCF1067">
        <v>1.0169900000000001</v>
      </c>
      <c r="WCJ1067" t="s">
        <v>944</v>
      </c>
      <c r="WCP1067">
        <v>1483056.48</v>
      </c>
      <c r="WCR1067">
        <v>1458282</v>
      </c>
      <c r="WCT1067">
        <v>24774.48</v>
      </c>
      <c r="WCV1067">
        <v>1.0169900000000001</v>
      </c>
      <c r="WCZ1067" t="s">
        <v>944</v>
      </c>
      <c r="WDF1067">
        <v>1483056.48</v>
      </c>
      <c r="WDH1067">
        <v>1458282</v>
      </c>
      <c r="WDJ1067">
        <v>24774.48</v>
      </c>
      <c r="WDL1067">
        <v>1.0169900000000001</v>
      </c>
      <c r="WDP1067" t="s">
        <v>944</v>
      </c>
      <c r="WDV1067">
        <v>1483056.48</v>
      </c>
      <c r="WDX1067">
        <v>1458282</v>
      </c>
      <c r="WDZ1067">
        <v>24774.48</v>
      </c>
      <c r="WEB1067">
        <v>1.0169900000000001</v>
      </c>
      <c r="WEF1067" t="s">
        <v>944</v>
      </c>
      <c r="WEL1067">
        <v>1483056.48</v>
      </c>
      <c r="WEN1067">
        <v>1458282</v>
      </c>
      <c r="WEP1067">
        <v>24774.48</v>
      </c>
      <c r="WER1067">
        <v>1.0169900000000001</v>
      </c>
      <c r="WEV1067" t="s">
        <v>944</v>
      </c>
      <c r="WFB1067">
        <v>1483056.48</v>
      </c>
      <c r="WFD1067">
        <v>1458282</v>
      </c>
      <c r="WFF1067">
        <v>24774.48</v>
      </c>
      <c r="WFH1067">
        <v>1.0169900000000001</v>
      </c>
      <c r="WFL1067" t="s">
        <v>944</v>
      </c>
      <c r="WFR1067">
        <v>1483056.48</v>
      </c>
      <c r="WFT1067">
        <v>1458282</v>
      </c>
      <c r="WFV1067">
        <v>24774.48</v>
      </c>
      <c r="WFX1067">
        <v>1.0169900000000001</v>
      </c>
      <c r="WGB1067" t="s">
        <v>944</v>
      </c>
      <c r="WGH1067">
        <v>1483056.48</v>
      </c>
      <c r="WGJ1067">
        <v>1458282</v>
      </c>
      <c r="WGL1067">
        <v>24774.48</v>
      </c>
      <c r="WGN1067">
        <v>1.0169900000000001</v>
      </c>
      <c r="WGR1067" t="s">
        <v>944</v>
      </c>
      <c r="WGX1067">
        <v>1483056.48</v>
      </c>
      <c r="WGZ1067">
        <v>1458282</v>
      </c>
      <c r="WHB1067">
        <v>24774.48</v>
      </c>
      <c r="WHD1067">
        <v>1.0169900000000001</v>
      </c>
      <c r="WHH1067" t="s">
        <v>944</v>
      </c>
      <c r="WHN1067">
        <v>1483056.48</v>
      </c>
      <c r="WHP1067">
        <v>1458282</v>
      </c>
      <c r="WHR1067">
        <v>24774.48</v>
      </c>
      <c r="WHT1067">
        <v>1.0169900000000001</v>
      </c>
      <c r="WHX1067" t="s">
        <v>944</v>
      </c>
      <c r="WID1067">
        <v>1483056.48</v>
      </c>
      <c r="WIF1067">
        <v>1458282</v>
      </c>
      <c r="WIH1067">
        <v>24774.48</v>
      </c>
      <c r="WIJ1067">
        <v>1.0169900000000001</v>
      </c>
      <c r="WIN1067" t="s">
        <v>944</v>
      </c>
      <c r="WIT1067">
        <v>1483056.48</v>
      </c>
      <c r="WIV1067">
        <v>1458282</v>
      </c>
      <c r="WIX1067">
        <v>24774.48</v>
      </c>
      <c r="WIZ1067">
        <v>1.0169900000000001</v>
      </c>
      <c r="WJD1067" t="s">
        <v>944</v>
      </c>
      <c r="WJJ1067">
        <v>1483056.48</v>
      </c>
      <c r="WJL1067">
        <v>1458282</v>
      </c>
      <c r="WJN1067">
        <v>24774.48</v>
      </c>
      <c r="WJP1067">
        <v>1.0169900000000001</v>
      </c>
      <c r="WJT1067" t="s">
        <v>944</v>
      </c>
      <c r="WJZ1067">
        <v>1483056.48</v>
      </c>
      <c r="WKB1067">
        <v>1458282</v>
      </c>
      <c r="WKD1067">
        <v>24774.48</v>
      </c>
      <c r="WKF1067">
        <v>1.0169900000000001</v>
      </c>
      <c r="WKJ1067" t="s">
        <v>944</v>
      </c>
      <c r="WKP1067">
        <v>1483056.48</v>
      </c>
      <c r="WKR1067">
        <v>1458282</v>
      </c>
      <c r="WKT1067">
        <v>24774.48</v>
      </c>
      <c r="WKV1067">
        <v>1.0169900000000001</v>
      </c>
      <c r="WKZ1067" t="s">
        <v>944</v>
      </c>
      <c r="WLF1067">
        <v>1483056.48</v>
      </c>
      <c r="WLH1067">
        <v>1458282</v>
      </c>
      <c r="WLJ1067">
        <v>24774.48</v>
      </c>
      <c r="WLL1067">
        <v>1.0169900000000001</v>
      </c>
      <c r="WLP1067" t="s">
        <v>944</v>
      </c>
      <c r="WLV1067">
        <v>1483056.48</v>
      </c>
      <c r="WLX1067">
        <v>1458282</v>
      </c>
      <c r="WLZ1067">
        <v>24774.48</v>
      </c>
      <c r="WMB1067">
        <v>1.0169900000000001</v>
      </c>
      <c r="WMF1067" t="s">
        <v>944</v>
      </c>
      <c r="WML1067">
        <v>1483056.48</v>
      </c>
      <c r="WMN1067">
        <v>1458282</v>
      </c>
      <c r="WMP1067">
        <v>24774.48</v>
      </c>
      <c r="WMR1067">
        <v>1.0169900000000001</v>
      </c>
      <c r="WMV1067" t="s">
        <v>944</v>
      </c>
      <c r="WNB1067">
        <v>1483056.48</v>
      </c>
      <c r="WND1067">
        <v>1458282</v>
      </c>
      <c r="WNF1067">
        <v>24774.48</v>
      </c>
      <c r="WNH1067">
        <v>1.0169900000000001</v>
      </c>
      <c r="WNL1067" t="s">
        <v>944</v>
      </c>
      <c r="WNR1067">
        <v>1483056.48</v>
      </c>
      <c r="WNT1067">
        <v>1458282</v>
      </c>
      <c r="WNV1067">
        <v>24774.48</v>
      </c>
      <c r="WNX1067">
        <v>1.0169900000000001</v>
      </c>
      <c r="WOB1067" t="s">
        <v>944</v>
      </c>
      <c r="WOH1067">
        <v>1483056.48</v>
      </c>
      <c r="WOJ1067">
        <v>1458282</v>
      </c>
      <c r="WOL1067">
        <v>24774.48</v>
      </c>
      <c r="WON1067">
        <v>1.0169900000000001</v>
      </c>
      <c r="WOR1067" t="s">
        <v>944</v>
      </c>
      <c r="WOX1067">
        <v>1483056.48</v>
      </c>
      <c r="WOZ1067">
        <v>1458282</v>
      </c>
      <c r="WPB1067">
        <v>24774.48</v>
      </c>
      <c r="WPD1067">
        <v>1.0169900000000001</v>
      </c>
      <c r="WPH1067" t="s">
        <v>944</v>
      </c>
      <c r="WPN1067">
        <v>1483056.48</v>
      </c>
      <c r="WPP1067">
        <v>1458282</v>
      </c>
      <c r="WPR1067">
        <v>24774.48</v>
      </c>
      <c r="WPT1067">
        <v>1.0169900000000001</v>
      </c>
      <c r="WPX1067" t="s">
        <v>944</v>
      </c>
      <c r="WQD1067">
        <v>1483056.48</v>
      </c>
      <c r="WQF1067">
        <v>1458282</v>
      </c>
      <c r="WQH1067">
        <v>24774.48</v>
      </c>
      <c r="WQJ1067">
        <v>1.0169900000000001</v>
      </c>
      <c r="WQN1067" t="s">
        <v>944</v>
      </c>
      <c r="WQT1067">
        <v>1483056.48</v>
      </c>
      <c r="WQV1067">
        <v>1458282</v>
      </c>
      <c r="WQX1067">
        <v>24774.48</v>
      </c>
      <c r="WQZ1067">
        <v>1.0169900000000001</v>
      </c>
      <c r="WRD1067" t="s">
        <v>944</v>
      </c>
      <c r="WRJ1067">
        <v>1483056.48</v>
      </c>
      <c r="WRL1067">
        <v>1458282</v>
      </c>
      <c r="WRN1067">
        <v>24774.48</v>
      </c>
      <c r="WRP1067">
        <v>1.0169900000000001</v>
      </c>
      <c r="WRT1067" t="s">
        <v>944</v>
      </c>
      <c r="WRZ1067">
        <v>1483056.48</v>
      </c>
      <c r="WSB1067">
        <v>1458282</v>
      </c>
      <c r="WSD1067">
        <v>24774.48</v>
      </c>
      <c r="WSF1067">
        <v>1.0169900000000001</v>
      </c>
      <c r="WSJ1067" t="s">
        <v>944</v>
      </c>
      <c r="WSP1067">
        <v>1483056.48</v>
      </c>
      <c r="WSR1067">
        <v>1458282</v>
      </c>
      <c r="WST1067">
        <v>24774.48</v>
      </c>
      <c r="WSV1067">
        <v>1.0169900000000001</v>
      </c>
      <c r="WSZ1067" t="s">
        <v>944</v>
      </c>
      <c r="WTF1067">
        <v>1483056.48</v>
      </c>
      <c r="WTH1067">
        <v>1458282</v>
      </c>
      <c r="WTJ1067">
        <v>24774.48</v>
      </c>
      <c r="WTL1067">
        <v>1.0169900000000001</v>
      </c>
      <c r="WTP1067" t="s">
        <v>944</v>
      </c>
      <c r="WTV1067">
        <v>1483056.48</v>
      </c>
      <c r="WTX1067">
        <v>1458282</v>
      </c>
      <c r="WTZ1067">
        <v>24774.48</v>
      </c>
      <c r="WUB1067">
        <v>1.0169900000000001</v>
      </c>
      <c r="WUF1067" t="s">
        <v>944</v>
      </c>
      <c r="WUL1067">
        <v>1483056.48</v>
      </c>
      <c r="WUN1067">
        <v>1458282</v>
      </c>
      <c r="WUP1067">
        <v>24774.48</v>
      </c>
      <c r="WUR1067">
        <v>1.0169900000000001</v>
      </c>
      <c r="WUV1067" t="s">
        <v>944</v>
      </c>
      <c r="WVB1067">
        <v>1483056.48</v>
      </c>
      <c r="WVD1067">
        <v>1458282</v>
      </c>
      <c r="WVF1067">
        <v>24774.48</v>
      </c>
      <c r="WVH1067">
        <v>1.0169900000000001</v>
      </c>
      <c r="WVL1067" t="s">
        <v>944</v>
      </c>
      <c r="WVR1067">
        <v>1483056.48</v>
      </c>
      <c r="WVT1067">
        <v>1458282</v>
      </c>
      <c r="WVV1067">
        <v>24774.48</v>
      </c>
      <c r="WVX1067">
        <v>1.0169900000000001</v>
      </c>
      <c r="WWB1067" t="s">
        <v>944</v>
      </c>
      <c r="WWH1067">
        <v>1483056.48</v>
      </c>
      <c r="WWJ1067">
        <v>1458282</v>
      </c>
      <c r="WWL1067">
        <v>24774.48</v>
      </c>
      <c r="WWN1067">
        <v>1.0169900000000001</v>
      </c>
      <c r="WWR1067" t="s">
        <v>944</v>
      </c>
      <c r="WWX1067">
        <v>1483056.48</v>
      </c>
      <c r="WWZ1067">
        <v>1458282</v>
      </c>
      <c r="WXB1067">
        <v>24774.48</v>
      </c>
      <c r="WXD1067">
        <v>1.0169900000000001</v>
      </c>
      <c r="WXH1067" t="s">
        <v>944</v>
      </c>
      <c r="WXN1067">
        <v>1483056.48</v>
      </c>
      <c r="WXP1067">
        <v>1458282</v>
      </c>
      <c r="WXR1067">
        <v>24774.48</v>
      </c>
      <c r="WXT1067">
        <v>1.0169900000000001</v>
      </c>
      <c r="WXX1067" t="s">
        <v>944</v>
      </c>
      <c r="WYD1067">
        <v>1483056.48</v>
      </c>
      <c r="WYF1067">
        <v>1458282</v>
      </c>
      <c r="WYH1067">
        <v>24774.48</v>
      </c>
      <c r="WYJ1067">
        <v>1.0169900000000001</v>
      </c>
      <c r="WYN1067" t="s">
        <v>944</v>
      </c>
      <c r="WYT1067">
        <v>1483056.48</v>
      </c>
      <c r="WYV1067">
        <v>1458282</v>
      </c>
      <c r="WYX1067">
        <v>24774.48</v>
      </c>
      <c r="WYZ1067">
        <v>1.0169900000000001</v>
      </c>
      <c r="WZD1067" t="s">
        <v>944</v>
      </c>
      <c r="WZJ1067">
        <v>1483056.48</v>
      </c>
      <c r="WZL1067">
        <v>1458282</v>
      </c>
      <c r="WZN1067">
        <v>24774.48</v>
      </c>
      <c r="WZP1067">
        <v>1.0169900000000001</v>
      </c>
      <c r="WZT1067" t="s">
        <v>944</v>
      </c>
      <c r="WZZ1067">
        <v>1483056.48</v>
      </c>
      <c r="XAB1067">
        <v>1458282</v>
      </c>
      <c r="XAD1067">
        <v>24774.48</v>
      </c>
      <c r="XAF1067">
        <v>1.0169900000000001</v>
      </c>
      <c r="XAJ1067" t="s">
        <v>944</v>
      </c>
      <c r="XAP1067">
        <v>1483056.48</v>
      </c>
      <c r="XAR1067">
        <v>1458282</v>
      </c>
      <c r="XAT1067">
        <v>24774.48</v>
      </c>
      <c r="XAV1067">
        <v>1.0169900000000001</v>
      </c>
      <c r="XAZ1067" t="s">
        <v>944</v>
      </c>
      <c r="XBF1067">
        <v>1483056.48</v>
      </c>
      <c r="XBH1067">
        <v>1458282</v>
      </c>
      <c r="XBJ1067">
        <v>24774.48</v>
      </c>
      <c r="XBL1067">
        <v>1.0169900000000001</v>
      </c>
      <c r="XBP1067" t="s">
        <v>944</v>
      </c>
      <c r="XBV1067">
        <v>1483056.48</v>
      </c>
      <c r="XBX1067">
        <v>1458282</v>
      </c>
      <c r="XBZ1067">
        <v>24774.48</v>
      </c>
      <c r="XCB1067">
        <v>1.0169900000000001</v>
      </c>
      <c r="XCF1067" t="s">
        <v>944</v>
      </c>
      <c r="XCL1067">
        <v>1483056.48</v>
      </c>
      <c r="XCN1067">
        <v>1458282</v>
      </c>
      <c r="XCP1067">
        <v>24774.48</v>
      </c>
      <c r="XCR1067">
        <v>1.0169900000000001</v>
      </c>
      <c r="XCV1067" t="s">
        <v>944</v>
      </c>
      <c r="XDB1067">
        <v>1483056.48</v>
      </c>
      <c r="XDD1067">
        <v>1458282</v>
      </c>
      <c r="XDF1067">
        <v>24774.48</v>
      </c>
      <c r="XDH1067">
        <v>1.0169900000000001</v>
      </c>
      <c r="XDL1067" t="s">
        <v>944</v>
      </c>
      <c r="XDR1067">
        <v>1483056.48</v>
      </c>
      <c r="XDT1067">
        <v>1458282</v>
      </c>
      <c r="XDV1067">
        <v>24774.48</v>
      </c>
      <c r="XDX1067">
        <v>1.0169900000000001</v>
      </c>
      <c r="XEB1067" t="s">
        <v>944</v>
      </c>
      <c r="XEH1067">
        <v>1483056.48</v>
      </c>
      <c r="XEJ1067">
        <v>1458282</v>
      </c>
      <c r="XEL1067">
        <v>24774.48</v>
      </c>
      <c r="XEN1067">
        <v>1.0169900000000001</v>
      </c>
      <c r="XER1067" t="s">
        <v>944</v>
      </c>
      <c r="XEX1067">
        <v>1483056.48</v>
      </c>
      <c r="XEZ1067">
        <v>1458282</v>
      </c>
      <c r="XFB1067">
        <v>24774.48</v>
      </c>
      <c r="XFD1067">
        <v>1.0169900000000001</v>
      </c>
    </row>
    <row r="1068" spans="2:1024 1027:2048 2051:3072 3075:4096 4099:5120 5123:6144 6147:7168 7171:8192 8195:9216 9219:10240 10243:11264 11267:12288 12291:13312 13315:14336 14339:15360 15363:16384" x14ac:dyDescent="0.3">
      <c r="B1068" s="21"/>
      <c r="C1068" s="21"/>
      <c r="D1068" s="21"/>
      <c r="E1068" s="21"/>
      <c r="F1068" s="21"/>
      <c r="G1068" s="21"/>
      <c r="H1068" s="21"/>
      <c r="I1068" s="21"/>
      <c r="J1068" s="22"/>
    </row>
    <row r="1069" spans="2:1024 1027:2048 2051:3072 3075:4096 4099:5120 5123:6144 6147:7168 7171:8192 8195:9216 9219:10240 10243:11264 11267:12288 12291:13312 13315:14336 14339:15360 15363:16384" x14ac:dyDescent="0.3">
      <c r="B1069" s="21"/>
      <c r="C1069" s="21"/>
      <c r="D1069" s="21"/>
      <c r="E1069" s="21"/>
      <c r="F1069" s="21"/>
      <c r="G1069" s="21"/>
      <c r="H1069" s="21"/>
      <c r="I1069" s="21"/>
    </row>
    <row r="1070" spans="2:1024 1027:2048 2051:3072 3075:4096 4099:5120 5123:6144 6147:7168 7171:8192 8195:9216 9219:10240 10243:11264 11267:12288 12291:13312 13315:14336 14339:15360 15363:16384" x14ac:dyDescent="0.3">
      <c r="B1070" s="21"/>
      <c r="C1070" s="21"/>
      <c r="D1070" s="21"/>
      <c r="E1070" s="21"/>
      <c r="F1070" s="21"/>
      <c r="G1070" s="21"/>
      <c r="H1070" s="21"/>
      <c r="I1070" s="21"/>
    </row>
  </sheetData>
  <pageMargins left="0.7" right="0.7" top="0.75" bottom="0.75" header="0.3" footer="0.3"/>
  <pageSetup paperSize="5" fitToWidth="0" fitToHeight="0" orientation="landscape" verticalDpi="300" r:id="rId1"/>
  <headerFooter>
    <oddHeader>&amp;L&amp;"Arial,Bold"&amp;8 10:30 PM
&amp;"Arial,Bold"&amp;8 06/14/23
&amp;"Arial,Bold"&amp;8 Accrual Basis&amp;C&amp;"Arial,Bold"&amp;12 General Revenue
&amp;"Arial,Bold"&amp;14 Profit &amp;&amp; Loss Budget vs. Actual
&amp;"Arial,Bold"&amp;10 July 1, 2022 through June 14,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997ed67-ff31-4c72-9c38-5530cbb16aa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B5FA51CBFD14BBD8FA3642C416E61" ma:contentTypeVersion="5" ma:contentTypeDescription="Create a new document." ma:contentTypeScope="" ma:versionID="f21b9ad6783366a4861d2d864327cadb">
  <xsd:schema xmlns:xsd="http://www.w3.org/2001/XMLSchema" xmlns:xs="http://www.w3.org/2001/XMLSchema" xmlns:p="http://schemas.microsoft.com/office/2006/metadata/properties" xmlns:ns3="9997ed67-ff31-4c72-9c38-5530cbb16aa6" targetNamespace="http://schemas.microsoft.com/office/2006/metadata/properties" ma:root="true" ma:fieldsID="cd2fe4f8b88fbe1ef84aee43e6e4680f" ns3:_="">
    <xsd:import namespace="9997ed67-ff31-4c72-9c38-5530cbb16a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97ed67-ff31-4c72-9c38-5530cbb16a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2F9080-5A4A-441C-BE89-5B4936B6C889}">
  <ds:schemaRefs>
    <ds:schemaRef ds:uri="http://schemas.microsoft.com/office/2006/metadata/properties"/>
    <ds:schemaRef ds:uri="http://schemas.microsoft.com/office/infopath/2007/PartnerControls"/>
    <ds:schemaRef ds:uri="9997ed67-ff31-4c72-9c38-5530cbb16aa6"/>
  </ds:schemaRefs>
</ds:datastoreItem>
</file>

<file path=customXml/itemProps2.xml><?xml version="1.0" encoding="utf-8"?>
<ds:datastoreItem xmlns:ds="http://schemas.openxmlformats.org/officeDocument/2006/customXml" ds:itemID="{7D212893-671D-4E0A-831D-95BEEA3D97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97ed67-ff31-4c72-9c38-5530cbb16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7E2B4D-4BC9-4EEC-B271-98419C1A01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 22_23</vt:lpstr>
      <vt:lpstr>'Bud 22_23'!Print_Titles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Jaquline Roberson</dc:creator>
  <cp:keywords/>
  <dc:description/>
  <cp:lastModifiedBy>Terry Epps</cp:lastModifiedBy>
  <cp:revision/>
  <cp:lastPrinted>2023-06-28T22:39:31Z</cp:lastPrinted>
  <dcterms:created xsi:type="dcterms:W3CDTF">2023-06-15T03:30:38Z</dcterms:created>
  <dcterms:modified xsi:type="dcterms:W3CDTF">2023-07-10T09:48:02Z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0x010100EE8B5FA51CBFD14BBD8FA3642C416E61</vt:lpwstr>
  </property>
</Properties>
</file>